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ocuments\Dokumenti\Documents\DEDA\ROtary 2024_25\"/>
    </mc:Choice>
  </mc:AlternateContent>
  <xr:revisionPtr revIDLastSave="0" documentId="13_ncr:1_{2003A95F-D335-4121-BCE0-9FCEE597DADF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C ŠL" sheetId="2" r:id="rId1"/>
    <sheet name="Dodat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C28" i="2"/>
  <c r="B25" i="2"/>
  <c r="B24" i="2"/>
  <c r="B18" i="2"/>
  <c r="B19" i="2"/>
  <c r="B17" i="2"/>
  <c r="B11" i="2"/>
  <c r="B12" i="2"/>
  <c r="B10" i="2"/>
  <c r="B4" i="2"/>
  <c r="B5" i="2"/>
  <c r="B3" i="2"/>
  <c r="R22" i="4"/>
  <c r="R29" i="4"/>
  <c r="R12" i="4"/>
  <c r="AA26" i="2"/>
  <c r="AA36" i="4"/>
  <c r="Z29" i="4"/>
  <c r="Z21" i="2" s="1"/>
  <c r="Z22" i="2" s="1"/>
  <c r="AA29" i="4"/>
  <c r="AA21" i="2" s="1"/>
  <c r="AA22" i="2" s="1"/>
  <c r="C20" i="2"/>
  <c r="Z13" i="2"/>
  <c r="Z14" i="2" s="1"/>
  <c r="AA13" i="2"/>
  <c r="AA14" i="2" s="1"/>
  <c r="AA15" i="2" s="1"/>
  <c r="Z12" i="4"/>
  <c r="AA12" i="4"/>
  <c r="AA6" i="2"/>
  <c r="Z6" i="2"/>
  <c r="O76" i="2"/>
  <c r="I76" i="2"/>
  <c r="H76" i="2"/>
  <c r="G76" i="2"/>
  <c r="F76" i="2"/>
  <c r="E76" i="2"/>
  <c r="D76" i="2"/>
  <c r="C76" i="2"/>
  <c r="AA76" i="2"/>
  <c r="Z76" i="2"/>
  <c r="W76" i="2"/>
  <c r="V76" i="2"/>
  <c r="U76" i="2"/>
  <c r="T76" i="2"/>
  <c r="S76" i="2"/>
  <c r="R76" i="2"/>
  <c r="N76" i="2"/>
  <c r="M76" i="2"/>
  <c r="L76" i="2"/>
  <c r="K76" i="2"/>
  <c r="J76" i="2"/>
  <c r="P76" i="2"/>
  <c r="Y76" i="2"/>
  <c r="X76" i="2"/>
  <c r="Q76" i="2"/>
  <c r="AA7" i="2" l="1"/>
  <c r="AA8" i="2" s="1"/>
  <c r="AA27" i="2"/>
  <c r="Z7" i="2"/>
  <c r="Z8" i="2" s="1"/>
  <c r="Z15" i="2"/>
  <c r="B76" i="2"/>
  <c r="D73" i="4"/>
  <c r="E73" i="4"/>
  <c r="F73" i="4"/>
  <c r="F77" i="2" s="1"/>
  <c r="F78" i="2" s="1"/>
  <c r="G73" i="4"/>
  <c r="H73" i="4"/>
  <c r="H77" i="2" s="1"/>
  <c r="H78" i="2" s="1"/>
  <c r="I73" i="4"/>
  <c r="I77" i="2" s="1"/>
  <c r="I78" i="2" s="1"/>
  <c r="J73" i="4"/>
  <c r="J77" i="2" s="1"/>
  <c r="J78" i="2" s="1"/>
  <c r="K73" i="4"/>
  <c r="L73" i="4"/>
  <c r="L77" i="2" s="1"/>
  <c r="L78" i="2" s="1"/>
  <c r="M73" i="4"/>
  <c r="M77" i="2" s="1"/>
  <c r="M78" i="2" s="1"/>
  <c r="N73" i="4"/>
  <c r="N77" i="2" s="1"/>
  <c r="N78" i="2" s="1"/>
  <c r="O73" i="4"/>
  <c r="O77" i="2" s="1"/>
  <c r="O78" i="2" s="1"/>
  <c r="P73" i="4"/>
  <c r="P77" i="2" s="1"/>
  <c r="P78" i="2" s="1"/>
  <c r="Q73" i="4"/>
  <c r="R73" i="4"/>
  <c r="R77" i="2" s="1"/>
  <c r="R78" i="2" s="1"/>
  <c r="S73" i="4"/>
  <c r="T73" i="4"/>
  <c r="T77" i="2" s="1"/>
  <c r="T78" i="2" s="1"/>
  <c r="U73" i="4"/>
  <c r="U77" i="2" s="1"/>
  <c r="U78" i="2" s="1"/>
  <c r="V73" i="4"/>
  <c r="V77" i="2" s="1"/>
  <c r="V78" i="2" s="1"/>
  <c r="W73" i="4"/>
  <c r="W77" i="2" s="1"/>
  <c r="W78" i="2" s="1"/>
  <c r="X73" i="4"/>
  <c r="X77" i="2" s="1"/>
  <c r="X78" i="2" s="1"/>
  <c r="Y73" i="4"/>
  <c r="Z73" i="4"/>
  <c r="Z77" i="2" s="1"/>
  <c r="Z78" i="2" s="1"/>
  <c r="AA73" i="4"/>
  <c r="C73" i="4"/>
  <c r="B71" i="4"/>
  <c r="B70" i="4"/>
  <c r="B69" i="4"/>
  <c r="B68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5" i="4"/>
  <c r="B64" i="4"/>
  <c r="B63" i="4"/>
  <c r="B62" i="4"/>
  <c r="B75" i="2"/>
  <c r="B74" i="2"/>
  <c r="B73" i="2"/>
  <c r="B72" i="2"/>
  <c r="B71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K68" i="2" s="1"/>
  <c r="J67" i="2"/>
  <c r="I67" i="2"/>
  <c r="H67" i="2"/>
  <c r="G67" i="2"/>
  <c r="F67" i="2"/>
  <c r="E67" i="2"/>
  <c r="D67" i="2"/>
  <c r="C67" i="2"/>
  <c r="B66" i="2"/>
  <c r="B65" i="2"/>
  <c r="B64" i="2"/>
  <c r="B63" i="2"/>
  <c r="H68" i="2" l="1"/>
  <c r="H69" i="2" s="1"/>
  <c r="T68" i="2"/>
  <c r="T69" i="2" s="1"/>
  <c r="W68" i="2"/>
  <c r="W69" i="2" s="1"/>
  <c r="G68" i="2"/>
  <c r="G69" i="2" s="1"/>
  <c r="AA68" i="2"/>
  <c r="AA69" i="2" s="1"/>
  <c r="D68" i="2"/>
  <c r="D69" i="2" s="1"/>
  <c r="P68" i="2"/>
  <c r="P69" i="2" s="1"/>
  <c r="Q68" i="2"/>
  <c r="Q69" i="2" s="1"/>
  <c r="R68" i="2"/>
  <c r="R69" i="2" s="1"/>
  <c r="Z68" i="2"/>
  <c r="Z69" i="2" s="1"/>
  <c r="O68" i="2"/>
  <c r="O69" i="2" s="1"/>
  <c r="C68" i="2"/>
  <c r="C69" i="2" s="1"/>
  <c r="L68" i="2"/>
  <c r="L69" i="2" s="1"/>
  <c r="J68" i="2"/>
  <c r="J69" i="2" s="1"/>
  <c r="C77" i="2"/>
  <c r="D77" i="2"/>
  <c r="D78" i="2" s="1"/>
  <c r="AA77" i="2"/>
  <c r="AA78" i="2" s="1"/>
  <c r="Y77" i="2"/>
  <c r="Y78" i="2" s="1"/>
  <c r="S77" i="2"/>
  <c r="S78" i="2" s="1"/>
  <c r="Q77" i="2"/>
  <c r="Q78" i="2" s="1"/>
  <c r="K77" i="2"/>
  <c r="K78" i="2" s="1"/>
  <c r="G77" i="2"/>
  <c r="G78" i="2" s="1"/>
  <c r="E77" i="2"/>
  <c r="E78" i="2" s="1"/>
  <c r="S68" i="2"/>
  <c r="S69" i="2" s="1"/>
  <c r="E68" i="2"/>
  <c r="E69" i="2" s="1"/>
  <c r="Y68" i="2"/>
  <c r="Y69" i="2" s="1"/>
  <c r="X68" i="2"/>
  <c r="X69" i="2" s="1"/>
  <c r="V68" i="2"/>
  <c r="V69" i="2" s="1"/>
  <c r="U68" i="2"/>
  <c r="U69" i="2" s="1"/>
  <c r="N68" i="2"/>
  <c r="N69" i="2" s="1"/>
  <c r="M68" i="2"/>
  <c r="M69" i="2" s="1"/>
  <c r="I68" i="2"/>
  <c r="I69" i="2" s="1"/>
  <c r="F68" i="2"/>
  <c r="F69" i="2" s="1"/>
  <c r="B67" i="2"/>
  <c r="K69" i="2"/>
  <c r="B73" i="4"/>
  <c r="B66" i="4"/>
  <c r="B56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59" i="4"/>
  <c r="B58" i="4"/>
  <c r="B57" i="4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C59" i="2"/>
  <c r="B58" i="2"/>
  <c r="B57" i="2"/>
  <c r="B56" i="2"/>
  <c r="B55" i="2"/>
  <c r="S60" i="2" l="1"/>
  <c r="S61" i="2" s="1"/>
  <c r="G60" i="2"/>
  <c r="G61" i="2" s="1"/>
  <c r="W60" i="2"/>
  <c r="W61" i="2" s="1"/>
  <c r="AA60" i="2"/>
  <c r="AA61" i="2" s="1"/>
  <c r="O60" i="2"/>
  <c r="O61" i="2" s="1"/>
  <c r="B77" i="2"/>
  <c r="C78" i="2"/>
  <c r="U60" i="2"/>
  <c r="U61" i="2" s="1"/>
  <c r="B59" i="2"/>
  <c r="B68" i="2"/>
  <c r="K60" i="2"/>
  <c r="K61" i="2" s="1"/>
  <c r="I60" i="2"/>
  <c r="I61" i="2" s="1"/>
  <c r="Y60" i="2"/>
  <c r="Y61" i="2" s="1"/>
  <c r="T60" i="2"/>
  <c r="T61" i="2" s="1"/>
  <c r="N60" i="2"/>
  <c r="N61" i="2" s="1"/>
  <c r="J60" i="2"/>
  <c r="J61" i="2" s="1"/>
  <c r="E60" i="2"/>
  <c r="E61" i="2" s="1"/>
  <c r="Z60" i="2"/>
  <c r="X60" i="2"/>
  <c r="X61" i="2" s="1"/>
  <c r="V60" i="2"/>
  <c r="V61" i="2" s="1"/>
  <c r="R60" i="2"/>
  <c r="R61" i="2" s="1"/>
  <c r="Q60" i="2"/>
  <c r="Q61" i="2" s="1"/>
  <c r="C60" i="2"/>
  <c r="C61" i="2" s="1"/>
  <c r="P60" i="2"/>
  <c r="P61" i="2" s="1"/>
  <c r="M60" i="2"/>
  <c r="M61" i="2" s="1"/>
  <c r="L60" i="2"/>
  <c r="L61" i="2" s="1"/>
  <c r="H60" i="2"/>
  <c r="H61" i="2" s="1"/>
  <c r="F60" i="2"/>
  <c r="D60" i="2"/>
  <c r="D61" i="2" s="1"/>
  <c r="B60" i="4"/>
  <c r="Z61" i="2" l="1"/>
  <c r="F61" i="2"/>
  <c r="B60" i="2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3" i="4"/>
  <c r="B52" i="4"/>
  <c r="B51" i="4"/>
  <c r="B50" i="4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L52" i="2" s="1"/>
  <c r="L53" i="2" s="1"/>
  <c r="K51" i="2"/>
  <c r="J51" i="2"/>
  <c r="I51" i="2"/>
  <c r="H51" i="2"/>
  <c r="G51" i="2"/>
  <c r="F51" i="2"/>
  <c r="E51" i="2"/>
  <c r="D51" i="2"/>
  <c r="C51" i="2"/>
  <c r="B50" i="2"/>
  <c r="B49" i="2"/>
  <c r="B48" i="2"/>
  <c r="B47" i="2"/>
  <c r="X52" i="2" l="1"/>
  <c r="X53" i="2" s="1"/>
  <c r="Z52" i="2"/>
  <c r="Z53" i="2" s="1"/>
  <c r="AA52" i="2"/>
  <c r="AA53" i="2" s="1"/>
  <c r="Y52" i="2"/>
  <c r="Y53" i="2" s="1"/>
  <c r="N52" i="2"/>
  <c r="N53" i="2" s="1"/>
  <c r="O52" i="2"/>
  <c r="O53" i="2" s="1"/>
  <c r="E52" i="2"/>
  <c r="E53" i="2" s="1"/>
  <c r="F52" i="2"/>
  <c r="F53" i="2" s="1"/>
  <c r="R52" i="2"/>
  <c r="R53" i="2" s="1"/>
  <c r="P52" i="2"/>
  <c r="P53" i="2" s="1"/>
  <c r="M52" i="2"/>
  <c r="M53" i="2" s="1"/>
  <c r="T52" i="2"/>
  <c r="T53" i="2" s="1"/>
  <c r="I52" i="2"/>
  <c r="I53" i="2" s="1"/>
  <c r="J52" i="2"/>
  <c r="J53" i="2" s="1"/>
  <c r="V52" i="2"/>
  <c r="V53" i="2" s="1"/>
  <c r="H52" i="2"/>
  <c r="H53" i="2" s="1"/>
  <c r="U52" i="2"/>
  <c r="U53" i="2" s="1"/>
  <c r="K52" i="2"/>
  <c r="K53" i="2" s="1"/>
  <c r="W52" i="2"/>
  <c r="W53" i="2" s="1"/>
  <c r="G52" i="2"/>
  <c r="G53" i="2" s="1"/>
  <c r="S52" i="2"/>
  <c r="S53" i="2" s="1"/>
  <c r="Q52" i="2"/>
  <c r="Q53" i="2" s="1"/>
  <c r="D52" i="2"/>
  <c r="D53" i="2" s="1"/>
  <c r="C52" i="2"/>
  <c r="C53" i="2" s="1"/>
  <c r="B54" i="4"/>
  <c r="B51" i="2"/>
  <c r="B42" i="2"/>
  <c r="B41" i="2"/>
  <c r="B40" i="2"/>
  <c r="B39" i="2"/>
  <c r="B52" i="2" l="1"/>
  <c r="B33" i="2"/>
  <c r="B32" i="2"/>
  <c r="B31" i="2"/>
  <c r="AA48" i="4" l="1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M43" i="2"/>
  <c r="L43" i="2"/>
  <c r="K43" i="2"/>
  <c r="J43" i="2"/>
  <c r="I43" i="2"/>
  <c r="H43" i="2"/>
  <c r="G43" i="2"/>
  <c r="F43" i="2"/>
  <c r="E43" i="2"/>
  <c r="D43" i="2"/>
  <c r="D44" i="2" s="1"/>
  <c r="C43" i="2"/>
  <c r="B38" i="2"/>
  <c r="J44" i="2" l="1"/>
  <c r="J45" i="2" s="1"/>
  <c r="S44" i="2"/>
  <c r="S45" i="2" s="1"/>
  <c r="AA44" i="2"/>
  <c r="C44" i="2"/>
  <c r="K44" i="2"/>
  <c r="K45" i="2" s="1"/>
  <c r="H44" i="2"/>
  <c r="H45" i="2" s="1"/>
  <c r="L44" i="2"/>
  <c r="L45" i="2" s="1"/>
  <c r="Q44" i="2"/>
  <c r="Q45" i="2" s="1"/>
  <c r="U44" i="2"/>
  <c r="U45" i="2" s="1"/>
  <c r="Y44" i="2"/>
  <c r="Y45" i="2" s="1"/>
  <c r="E44" i="2"/>
  <c r="E45" i="2" s="1"/>
  <c r="I44" i="2"/>
  <c r="I45" i="2" s="1"/>
  <c r="M44" i="2"/>
  <c r="M45" i="2" s="1"/>
  <c r="R44" i="2"/>
  <c r="R45" i="2" s="1"/>
  <c r="V44" i="2"/>
  <c r="V45" i="2" s="1"/>
  <c r="Z44" i="2"/>
  <c r="F44" i="2"/>
  <c r="F45" i="2" s="1"/>
  <c r="O44" i="2"/>
  <c r="O45" i="2" s="1"/>
  <c r="W44" i="2"/>
  <c r="W45" i="2" s="1"/>
  <c r="G44" i="2"/>
  <c r="G45" i="2" s="1"/>
  <c r="P44" i="2"/>
  <c r="P45" i="2" s="1"/>
  <c r="T44" i="2"/>
  <c r="T45" i="2" s="1"/>
  <c r="X44" i="2"/>
  <c r="X45" i="2" s="1"/>
  <c r="B48" i="4"/>
  <c r="AA42" i="4"/>
  <c r="AA34" i="2"/>
  <c r="Z34" i="2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0" i="2"/>
  <c r="AA35" i="2" l="1"/>
  <c r="AA36" i="2" s="1"/>
  <c r="E35" i="2"/>
  <c r="E36" i="2" s="1"/>
  <c r="AA45" i="2"/>
  <c r="Z45" i="2"/>
  <c r="B34" i="2"/>
  <c r="C45" i="2"/>
  <c r="D45" i="2"/>
  <c r="C35" i="2"/>
  <c r="V35" i="2"/>
  <c r="V36" i="2" s="1"/>
  <c r="I35" i="2"/>
  <c r="I36" i="2" s="1"/>
  <c r="K35" i="2"/>
  <c r="K36" i="2" s="1"/>
  <c r="Q35" i="2"/>
  <c r="Q36" i="2" s="1"/>
  <c r="T35" i="2"/>
  <c r="T36" i="2" s="1"/>
  <c r="Y35" i="2"/>
  <c r="Y36" i="2" s="1"/>
  <c r="Z35" i="2"/>
  <c r="Z36" i="2" s="1"/>
  <c r="X35" i="2"/>
  <c r="X36" i="2" s="1"/>
  <c r="W35" i="2"/>
  <c r="W36" i="2" s="1"/>
  <c r="U35" i="2"/>
  <c r="U36" i="2" s="1"/>
  <c r="S35" i="2"/>
  <c r="S36" i="2" s="1"/>
  <c r="R35" i="2"/>
  <c r="R36" i="2" s="1"/>
  <c r="P35" i="2"/>
  <c r="P36" i="2" s="1"/>
  <c r="O35" i="2"/>
  <c r="O36" i="2" s="1"/>
  <c r="N35" i="2"/>
  <c r="N36" i="2" s="1"/>
  <c r="L35" i="2"/>
  <c r="L36" i="2" s="1"/>
  <c r="H35" i="2"/>
  <c r="H36" i="2" s="1"/>
  <c r="F35" i="2"/>
  <c r="F36" i="2" s="1"/>
  <c r="D35" i="2"/>
  <c r="D36" i="2" s="1"/>
  <c r="J35" i="2"/>
  <c r="J36" i="2" s="1"/>
  <c r="M35" i="2"/>
  <c r="M36" i="2" s="1"/>
  <c r="G35" i="2"/>
  <c r="G36" i="2" s="1"/>
  <c r="B42" i="4"/>
  <c r="AA70" i="2" l="1"/>
  <c r="C36" i="2"/>
  <c r="B35" i="2"/>
  <c r="N43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C26" i="2"/>
  <c r="B26" i="2" l="1"/>
  <c r="N44" i="2"/>
  <c r="B44" i="2" s="1"/>
  <c r="B43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U29" i="4"/>
  <c r="B20" i="2" l="1"/>
  <c r="U21" i="2"/>
  <c r="N45" i="2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6" i="4"/>
  <c r="U27" i="2" l="1"/>
  <c r="Q27" i="2"/>
  <c r="M27" i="2"/>
  <c r="I27" i="2"/>
  <c r="E27" i="2"/>
  <c r="X27" i="2"/>
  <c r="T27" i="2"/>
  <c r="P27" i="2"/>
  <c r="L27" i="2"/>
  <c r="H27" i="2"/>
  <c r="D27" i="2"/>
  <c r="C27" i="2"/>
  <c r="W27" i="2"/>
  <c r="S27" i="2"/>
  <c r="O27" i="2"/>
  <c r="K27" i="2"/>
  <c r="G27" i="2"/>
  <c r="Y27" i="2"/>
  <c r="Z27" i="2"/>
  <c r="V27" i="2"/>
  <c r="R27" i="2"/>
  <c r="N27" i="2"/>
  <c r="J27" i="2"/>
  <c r="F27" i="2"/>
  <c r="B36" i="4"/>
  <c r="D29" i="4"/>
  <c r="E29" i="4"/>
  <c r="E21" i="2" s="1"/>
  <c r="F29" i="4"/>
  <c r="F21" i="2" s="1"/>
  <c r="F22" i="2" s="1"/>
  <c r="G29" i="4"/>
  <c r="G21" i="2" s="1"/>
  <c r="H29" i="4"/>
  <c r="H21" i="2" s="1"/>
  <c r="I29" i="4"/>
  <c r="I21" i="2" s="1"/>
  <c r="J29" i="4"/>
  <c r="J21" i="2" s="1"/>
  <c r="J22" i="2" s="1"/>
  <c r="K29" i="4"/>
  <c r="K21" i="2" s="1"/>
  <c r="L29" i="4"/>
  <c r="L21" i="2" s="1"/>
  <c r="L22" i="2" s="1"/>
  <c r="M29" i="4"/>
  <c r="M21" i="2" s="1"/>
  <c r="N29" i="4"/>
  <c r="N21" i="2" s="1"/>
  <c r="O29" i="4"/>
  <c r="O21" i="2" s="1"/>
  <c r="P29" i="4"/>
  <c r="P21" i="2" s="1"/>
  <c r="Q29" i="4"/>
  <c r="Q21" i="2" s="1"/>
  <c r="R21" i="2"/>
  <c r="R22" i="2" s="1"/>
  <c r="S29" i="4"/>
  <c r="S21" i="2" s="1"/>
  <c r="T29" i="4"/>
  <c r="T21" i="2" s="1"/>
  <c r="V29" i="4"/>
  <c r="V21" i="2" s="1"/>
  <c r="V22" i="2" s="1"/>
  <c r="W29" i="4"/>
  <c r="W21" i="2" s="1"/>
  <c r="X29" i="4"/>
  <c r="X21" i="2" s="1"/>
  <c r="Y29" i="4"/>
  <c r="Y21" i="2" s="1"/>
  <c r="C29" i="4"/>
  <c r="C21" i="2" s="1"/>
  <c r="B27" i="2" l="1"/>
  <c r="D21" i="2"/>
  <c r="D22" i="2" s="1"/>
  <c r="Z70" i="2"/>
  <c r="K22" i="2"/>
  <c r="X22" i="2"/>
  <c r="H22" i="2"/>
  <c r="C22" i="2"/>
  <c r="Y22" i="2"/>
  <c r="S22" i="2"/>
  <c r="Q22" i="2"/>
  <c r="P22" i="2"/>
  <c r="O22" i="2"/>
  <c r="N22" i="2"/>
  <c r="I22" i="2"/>
  <c r="G22" i="2"/>
  <c r="U22" i="2"/>
  <c r="M22" i="2"/>
  <c r="E22" i="2"/>
  <c r="B29" i="4"/>
  <c r="B21" i="2" l="1"/>
  <c r="T22" i="2"/>
  <c r="W22" i="2"/>
  <c r="D22" i="4" l="1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S22" i="4"/>
  <c r="T22" i="4"/>
  <c r="U22" i="4"/>
  <c r="V22" i="4"/>
  <c r="W22" i="4"/>
  <c r="X22" i="4"/>
  <c r="Y22" i="4"/>
  <c r="C22" i="4" l="1"/>
  <c r="B22" i="4" s="1"/>
  <c r="N13" i="2"/>
  <c r="O13" i="2"/>
  <c r="O14" i="2" s="1"/>
  <c r="O15" i="2" s="1"/>
  <c r="P13" i="2"/>
  <c r="P14" i="2" s="1"/>
  <c r="P15" i="2" s="1"/>
  <c r="Q13" i="2"/>
  <c r="R13" i="2"/>
  <c r="R14" i="2" s="1"/>
  <c r="R15" i="2" s="1"/>
  <c r="S13" i="2"/>
  <c r="S14" i="2" s="1"/>
  <c r="S15" i="2" s="1"/>
  <c r="T13" i="2"/>
  <c r="T14" i="2" s="1"/>
  <c r="T15" i="2" s="1"/>
  <c r="U13" i="2"/>
  <c r="V13" i="2"/>
  <c r="W13" i="2"/>
  <c r="W14" i="2" s="1"/>
  <c r="W15" i="2" s="1"/>
  <c r="X13" i="2"/>
  <c r="X14" i="2" s="1"/>
  <c r="X15" i="2" s="1"/>
  <c r="Y13" i="2"/>
  <c r="D13" i="2"/>
  <c r="E13" i="2"/>
  <c r="F13" i="2"/>
  <c r="F14" i="2" s="1"/>
  <c r="F15" i="2" s="1"/>
  <c r="G13" i="2"/>
  <c r="G14" i="2" s="1"/>
  <c r="G15" i="2" s="1"/>
  <c r="H13" i="2"/>
  <c r="I13" i="2"/>
  <c r="I14" i="2" s="1"/>
  <c r="I15" i="2" s="1"/>
  <c r="J13" i="2"/>
  <c r="K13" i="2"/>
  <c r="L13" i="2"/>
  <c r="M13" i="2"/>
  <c r="C13" i="2"/>
  <c r="B13" i="2" s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S12" i="4"/>
  <c r="T12" i="4"/>
  <c r="U12" i="4"/>
  <c r="V12" i="4"/>
  <c r="W12" i="4"/>
  <c r="X12" i="4"/>
  <c r="Y12" i="4"/>
  <c r="C12" i="4"/>
  <c r="C6" i="2"/>
  <c r="B6" i="2" l="1"/>
  <c r="C14" i="2"/>
  <c r="B12" i="4"/>
  <c r="L7" i="2"/>
  <c r="L8" i="2" s="1"/>
  <c r="D7" i="2"/>
  <c r="D8" i="2" s="1"/>
  <c r="C7" i="2"/>
  <c r="T7" i="2"/>
  <c r="T8" i="2" s="1"/>
  <c r="Q14" i="2"/>
  <c r="Q15" i="2" s="1"/>
  <c r="J14" i="2"/>
  <c r="J15" i="2" s="1"/>
  <c r="K14" i="2"/>
  <c r="K15" i="2" s="1"/>
  <c r="U14" i="2"/>
  <c r="U15" i="2" s="1"/>
  <c r="M14" i="2"/>
  <c r="M15" i="2" s="1"/>
  <c r="E14" i="2"/>
  <c r="E15" i="2" s="1"/>
  <c r="Y14" i="2"/>
  <c r="Y15" i="2" s="1"/>
  <c r="L14" i="2"/>
  <c r="L15" i="2" s="1"/>
  <c r="H14" i="2"/>
  <c r="H15" i="2" s="1"/>
  <c r="D14" i="2"/>
  <c r="D15" i="2" s="1"/>
  <c r="V14" i="2"/>
  <c r="V15" i="2" s="1"/>
  <c r="N14" i="2"/>
  <c r="N15" i="2" s="1"/>
  <c r="Y7" i="2"/>
  <c r="Y8" i="2" s="1"/>
  <c r="X7" i="2"/>
  <c r="X8" i="2" s="1"/>
  <c r="W7" i="2"/>
  <c r="W8" i="2" s="1"/>
  <c r="U7" i="2"/>
  <c r="U8" i="2" s="1"/>
  <c r="S7" i="2"/>
  <c r="S8" i="2" s="1"/>
  <c r="Q7" i="2"/>
  <c r="Q8" i="2" s="1"/>
  <c r="P7" i="2"/>
  <c r="P8" i="2" s="1"/>
  <c r="O7" i="2"/>
  <c r="O8" i="2" s="1"/>
  <c r="M7" i="2"/>
  <c r="M8" i="2" s="1"/>
  <c r="K7" i="2"/>
  <c r="K8" i="2" s="1"/>
  <c r="I7" i="2"/>
  <c r="I8" i="2" s="1"/>
  <c r="H7" i="2"/>
  <c r="H8" i="2" s="1"/>
  <c r="G7" i="2"/>
  <c r="G8" i="2" s="1"/>
  <c r="E7" i="2"/>
  <c r="E8" i="2" s="1"/>
  <c r="V7" i="2"/>
  <c r="V8" i="2" s="1"/>
  <c r="R7" i="2"/>
  <c r="R8" i="2" s="1"/>
  <c r="N7" i="2"/>
  <c r="N8" i="2" s="1"/>
  <c r="J7" i="2"/>
  <c r="J8" i="2" s="1"/>
  <c r="F7" i="2"/>
  <c r="F8" i="2" s="1"/>
  <c r="B7" i="2" l="1"/>
  <c r="B14" i="2"/>
  <c r="C8" i="2"/>
  <c r="C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Marko Murn</author>
    <author>Marko</author>
    <author>Janez Rihtaršič</author>
    <author>Anton</author>
  </authors>
  <commentList>
    <comment ref="R2" authorId="0" shapeId="0" xr:uid="{E8902C91-96CD-42A9-82EF-B61037334347}">
      <text>
        <r>
          <rPr>
            <sz val="9"/>
            <color indexed="81"/>
            <rFont val="Tahoma"/>
            <family val="2"/>
            <charset val="238"/>
          </rPr>
          <t>sestanek IYFR Slovenia , menjava komodorjev Tit Plevnik predal Samotu Krivicu v pivovarni Tektonik</t>
        </r>
      </text>
    </comment>
    <comment ref="R3" authorId="0" shapeId="0" xr:uid="{C7F770C2-DC6B-4C92-85A7-5908C12FD925}">
      <text>
        <r>
          <rPr>
            <sz val="9"/>
            <color indexed="81"/>
            <rFont val="Tahoma"/>
            <family val="2"/>
            <charset val="238"/>
          </rPr>
          <t>sestanek RC Škofja Loka v Grajski kavarni: Rihtaršič, Bogataj Jurij, Jezeršek, Prevc, Šubic, Kemperle</t>
        </r>
      </text>
    </comment>
    <comment ref="R4" authorId="0" shapeId="0" xr:uid="{0A285107-8F7B-4F33-B4D5-2824902EAA4B}">
      <text>
        <r>
          <rPr>
            <b/>
            <sz val="9"/>
            <color indexed="81"/>
            <rFont val="Tahoma"/>
            <family val="2"/>
            <charset val="238"/>
          </rPr>
          <t>Marko Murn:</t>
        </r>
        <r>
          <rPr>
            <sz val="9"/>
            <color indexed="81"/>
            <rFont val="Tahoma"/>
            <family val="2"/>
            <charset val="238"/>
          </rPr>
          <t xml:space="preserve">
prejšnji guverner Andrej Božič je povabil vse akterje v njegovem mandatu na srečanje nad Litijo</t>
        </r>
      </text>
    </comment>
    <comment ref="H5" authorId="1" shapeId="0" xr:uid="{830D36F0-A11F-4FC7-ABBA-CEFFDA17833D}">
      <text>
        <r>
          <rPr>
            <b/>
            <sz val="9"/>
            <color indexed="81"/>
            <rFont val="Tahoma"/>
            <family val="2"/>
          </rPr>
          <t xml:space="preserve">Plavanje RC MF
</t>
        </r>
      </text>
    </comment>
    <comment ref="U5" authorId="1" shapeId="0" xr:uid="{E8910216-75BC-48FE-8E30-EBFD75FE5E28}">
      <text>
        <r>
          <rPr>
            <b/>
            <sz val="9"/>
            <color indexed="81"/>
            <rFont val="Tahoma"/>
            <family val="2"/>
          </rPr>
          <t>Plavanje RC MF</t>
        </r>
      </text>
    </comment>
    <comment ref="V5" authorId="1" shapeId="0" xr:uid="{0C9FED51-D06B-43D1-B681-4C74F9E75AA6}">
      <text>
        <r>
          <rPr>
            <b/>
            <sz val="9"/>
            <color indexed="81"/>
            <rFont val="Tahoma"/>
            <family val="2"/>
          </rPr>
          <t>Plavanje RC MF</t>
        </r>
      </text>
    </comment>
    <comment ref="V6" authorId="2" shapeId="0" xr:uid="{1C6319ED-31D6-41C2-B5B0-742B42059B8E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srečanje gorenjskih RC</t>
        </r>
      </text>
    </comment>
    <comment ref="Z6" authorId="1" shapeId="0" xr:uid="{F616FA4B-9247-4563-971D-D73AA5B8B813}">
      <text>
        <r>
          <rPr>
            <b/>
            <sz val="9"/>
            <color indexed="81"/>
            <rFont val="Tahoma"/>
            <family val="2"/>
          </rPr>
          <t>Srečanje gorenjskih RC</t>
        </r>
      </text>
    </comment>
    <comment ref="D7" authorId="2" shapeId="0" xr:uid="{DC28A61F-5977-424C-93A0-D4D00656EA47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Trgatev RC Medana</t>
        </r>
      </text>
    </comment>
    <comment ref="G7" authorId="1" shapeId="0" xr:uid="{7089B8C2-CD09-4864-BC0C-2C02B5AD7E67}">
      <text>
        <r>
          <rPr>
            <b/>
            <sz val="9"/>
            <color indexed="81"/>
            <rFont val="Tahoma"/>
            <family val="2"/>
          </rPr>
          <t xml:space="preserve">Trgatev RC Medana
</t>
        </r>
      </text>
    </comment>
    <comment ref="J7" authorId="2" shapeId="0" xr:uid="{DE1C33DF-981E-4C4D-BC6B-00AA6FD00FE2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Trgatev RC Medana</t>
        </r>
      </text>
    </comment>
    <comment ref="R7" authorId="1" shapeId="0" xr:uid="{1C19E84E-C9F4-498E-9755-F7E28D8F93FC}">
      <text>
        <r>
          <rPr>
            <b/>
            <sz val="9"/>
            <color indexed="81"/>
            <rFont val="Tahoma"/>
            <family val="2"/>
          </rPr>
          <t>Trgatev RC Medana</t>
        </r>
      </text>
    </comment>
    <comment ref="U7" authorId="2" shapeId="0" xr:uid="{94ED7659-3822-4222-B60A-F158CBF7B96E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Trgatev RC Medana</t>
        </r>
      </text>
    </comment>
    <comment ref="Z7" authorId="2" shapeId="0" xr:uid="{35F23674-9877-4927-8A05-61E21D5AA09D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Trgatev RC Medana</t>
        </r>
      </text>
    </comment>
    <comment ref="R8" authorId="0" shapeId="0" xr:uid="{3782B1ED-53E4-4A60-B3A8-207D508F0FE4}">
      <text>
        <r>
          <rPr>
            <b/>
            <sz val="9"/>
            <color indexed="81"/>
            <rFont val="Tahoma"/>
            <family val="2"/>
            <charset val="238"/>
          </rPr>
          <t>Marko Murn:</t>
        </r>
        <r>
          <rPr>
            <sz val="9"/>
            <color indexed="81"/>
            <rFont val="Tahoma"/>
            <family val="2"/>
            <charset val="238"/>
          </rPr>
          <t xml:space="preserve">
sestanek flote IYFR Slovenia in primopredaja funkcije Regionalnega komodorja Eriku Mlinarju v pivovarni Loo Blah Nah</t>
        </r>
      </text>
    </comment>
    <comment ref="F14" authorId="1" shapeId="0" xr:uid="{DD0582CF-44FA-4B80-8F38-8A3906D5DF6B}">
      <text>
        <r>
          <rPr>
            <b/>
            <sz val="9"/>
            <color indexed="81"/>
            <rFont val="Tahoma"/>
            <family val="2"/>
          </rPr>
          <t>170 rojstva M. Pupina</t>
        </r>
      </text>
    </comment>
    <comment ref="V14" authorId="1" shapeId="0" xr:uid="{6CDBE8D5-ADC6-4E03-9EFC-5DEC4CD881F3}">
      <text>
        <r>
          <rPr>
            <b/>
            <sz val="9"/>
            <color indexed="81"/>
            <rFont val="Tahoma"/>
            <family val="2"/>
          </rPr>
          <t>170 let rojstva M. Pupina</t>
        </r>
      </text>
    </comment>
    <comment ref="E15" authorId="1" shapeId="0" xr:uid="{F15C1EAE-F578-4F89-9A1F-747D486EED83}">
      <text>
        <r>
          <rPr>
            <b/>
            <sz val="9"/>
            <color indexed="81"/>
            <rFont val="Tahoma"/>
            <family val="2"/>
          </rPr>
          <t>Odprtje nadzidka OŠ J. Janežiča</t>
        </r>
      </text>
    </comment>
    <comment ref="K15" authorId="2" shapeId="0" xr:uid="{E42A5333-0564-4832-8D29-FD047F1A4CF6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otvoritev nadzidka OŠ Jela Janežiča</t>
        </r>
      </text>
    </comment>
    <comment ref="P15" authorId="1" shapeId="0" xr:uid="{822E32B6-04D2-4EED-92D9-49AC7B2A50B9}">
      <text>
        <r>
          <rPr>
            <b/>
            <sz val="9"/>
            <color indexed="81"/>
            <rFont val="Tahoma"/>
            <family val="2"/>
          </rPr>
          <t>Odprtje nadzidka OŠ J. Janežiča</t>
        </r>
      </text>
    </comment>
    <comment ref="R15" authorId="2" shapeId="0" xr:uid="{95F9DEF1-AD80-4BBE-9C46-E428BAA9EB16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otvoritev nadzidka OŠ Jela Janežiča</t>
        </r>
      </text>
    </comment>
    <comment ref="H16" authorId="2" shapeId="0" xr:uid="{BAF8F463-4F3E-4EDF-8DE6-C1ADAA94AC1C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Karitas - Razvojni zajtrk</t>
        </r>
      </text>
    </comment>
    <comment ref="R17" authorId="0" shapeId="0" xr:uid="{EF4AB639-1FE0-4BEF-81AD-786848E713BE}">
      <text>
        <r>
          <rPr>
            <b/>
            <sz val="9"/>
            <color indexed="81"/>
            <rFont val="Tahoma"/>
            <family val="2"/>
            <charset val="238"/>
          </rPr>
          <t>Marko Murn:</t>
        </r>
        <r>
          <rPr>
            <sz val="9"/>
            <color indexed="81"/>
            <rFont val="Tahoma"/>
            <family val="2"/>
            <charset val="238"/>
          </rPr>
          <t xml:space="preserve">
srečanje z RC Barcelona, IYFR Germany in IYFR Catalunia v Barceloni</t>
        </r>
      </text>
    </comment>
    <comment ref="G18" authorId="2" shapeId="0" xr:uid="{88986045-F424-4F9C-960B-CFB6738DE465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Obisk RC Trst Inrernational ob njihovi obletnici čarterja</t>
        </r>
      </text>
    </comment>
    <comment ref="V18" authorId="2" shapeId="0" xr:uid="{2D3C54CF-F32E-4CA3-9BB9-37A26324A7C9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Obisk RC Trst Inrernational ob njihovi obletnici čarterja</t>
        </r>
      </text>
    </comment>
    <comment ref="Z18" authorId="2" shapeId="0" xr:uid="{19E465F6-2648-4D1E-B38D-B15225430C28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Obisk RC Trst Inrernational ob njihovi obletnici čarterja</t>
        </r>
      </text>
    </comment>
    <comment ref="AA18" authorId="2" shapeId="0" xr:uid="{858A971D-7F67-4054-BEDC-4216D307BAA8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Obisk RC Trst Inrernational ob njihovi obletnici čarterja</t>
        </r>
      </text>
    </comment>
    <comment ref="P19" authorId="1" shapeId="0" xr:uid="{EB72B134-E194-400E-BEF0-9C57B42E6A60}">
      <text>
        <r>
          <rPr>
            <b/>
            <sz val="9"/>
            <color indexed="81"/>
            <rFont val="Tahoma"/>
            <family val="2"/>
            <charset val="238"/>
          </rPr>
          <t>Rastemo skupaj</t>
        </r>
      </text>
    </comment>
    <comment ref="T19" authorId="2" shapeId="0" xr:uid="{8061F580-590A-4E24-82B8-661158FA9402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Rastemo skupaj</t>
        </r>
      </text>
    </comment>
    <comment ref="U19" authorId="2" shapeId="0" xr:uid="{2CA60F49-A2D8-4E9B-8D62-14AD856F0D87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Rastemo skupaj</t>
        </r>
      </text>
    </comment>
    <comment ref="R21" authorId="0" shapeId="0" xr:uid="{BB8CEBC3-31EC-4E4A-9FA1-DF2DABFBBEF7}">
      <text>
        <r>
          <rPr>
            <b/>
            <sz val="9"/>
            <color indexed="81"/>
            <rFont val="Tahoma"/>
            <family val="2"/>
            <charset val="238"/>
          </rPr>
          <t>Marko Murn:</t>
        </r>
        <r>
          <rPr>
            <sz val="9"/>
            <color indexed="81"/>
            <rFont val="Tahoma"/>
            <family val="2"/>
            <charset val="238"/>
          </rPr>
          <t xml:space="preserve">
sestanek IYFR z novim Regional komodorjem in Fleet komodorjem, plan dela 2025</t>
        </r>
      </text>
    </comment>
    <comment ref="G24" authorId="2" shapeId="0" xr:uid="{47691280-4992-4041-B032-3C724AFC0B09}">
      <text>
        <r>
          <rPr>
            <b/>
            <sz val="9"/>
            <color indexed="81"/>
            <rFont val="Segoe UI"/>
            <family val="2"/>
            <charset val="238"/>
          </rPr>
          <t>Janez Rihtaršič:</t>
        </r>
        <r>
          <rPr>
            <sz val="9"/>
            <color indexed="81"/>
            <rFont val="Segoe UI"/>
            <family val="2"/>
            <charset val="238"/>
          </rPr>
          <t xml:space="preserve">
Srečanje gorenjskih Rotary klubov</t>
        </r>
      </text>
    </comment>
    <comment ref="R24" authorId="0" shapeId="0" xr:uid="{2941C018-60B2-4447-9B7D-D30DC60144B2}">
      <text>
        <r>
          <rPr>
            <b/>
            <sz val="9"/>
            <color indexed="81"/>
            <rFont val="Tahoma"/>
            <family val="2"/>
            <charset val="238"/>
          </rPr>
          <t>Marko Murn:</t>
        </r>
        <r>
          <rPr>
            <sz val="9"/>
            <color indexed="81"/>
            <rFont val="Tahoma"/>
            <family val="2"/>
            <charset val="238"/>
          </rPr>
          <t xml:space="preserve">
Predavanje o American Cup za IYFR in RC Portorož, RC Koper</t>
        </r>
      </text>
    </comment>
    <comment ref="Z24" authorId="1" shapeId="0" xr:uid="{4B29FB51-7577-44FC-ABAD-D41A1DCD21CF}">
      <text>
        <r>
          <rPr>
            <b/>
            <sz val="9"/>
            <color indexed="81"/>
            <rFont val="Tahoma"/>
            <family val="2"/>
            <charset val="238"/>
          </rPr>
          <t>Srečanje gorenjskih Rotary klubov</t>
        </r>
      </text>
    </comment>
    <comment ref="M25" authorId="1" shapeId="0" xr:uid="{FDBE2264-846B-4F08-8C20-670C71EF180F}">
      <text>
        <r>
          <rPr>
            <sz val="9"/>
            <color indexed="81"/>
            <rFont val="Tahoma"/>
            <family val="2"/>
          </rPr>
          <t xml:space="preserve">Dan odprtih vrat RC Tržič Naklo
</t>
        </r>
      </text>
    </comment>
    <comment ref="L26" authorId="1" shapeId="0" xr:uid="{3B0BB7F3-3CC7-4098-A67A-EDD89CE9AEF0}">
      <text>
        <r>
          <rPr>
            <sz val="9"/>
            <color indexed="81"/>
            <rFont val="Tahoma"/>
            <family val="2"/>
          </rPr>
          <t xml:space="preserve">Disco RC Nike
</t>
        </r>
      </text>
    </comment>
    <comment ref="U26" authorId="1" shapeId="0" xr:uid="{7C1F6F0A-2E43-486B-92BF-359BCD39AA79}">
      <text>
        <r>
          <rPr>
            <sz val="9"/>
            <color indexed="81"/>
            <rFont val="Tahoma"/>
            <family val="2"/>
          </rPr>
          <t xml:space="preserve">Disco RC Nike
</t>
        </r>
      </text>
    </comment>
    <comment ref="Z26" authorId="1" shapeId="0" xr:uid="{FEB152BC-845B-44A4-827B-942147BACB30}">
      <text>
        <r>
          <rPr>
            <sz val="9"/>
            <color indexed="81"/>
            <rFont val="Tahoma"/>
            <family val="2"/>
          </rPr>
          <t xml:space="preserve">Disco RC Nike
</t>
        </r>
      </text>
    </comment>
    <comment ref="R28" authorId="0" shapeId="0" xr:uid="{4726A57B-E142-4ABD-8B30-BC39340A58CC}">
      <text>
        <r>
          <rPr>
            <b/>
            <sz val="9"/>
            <color indexed="81"/>
            <rFont val="Tahoma"/>
            <family val="2"/>
            <charset val="238"/>
          </rPr>
          <t>Marko Murn:</t>
        </r>
        <r>
          <rPr>
            <sz val="9"/>
            <color indexed="81"/>
            <rFont val="Tahoma"/>
            <family val="2"/>
            <charset val="238"/>
          </rPr>
          <t xml:space="preserve">
sestanek z ravnateljico OŠ Jela Janežiča o sodelovanju 2025, prijavi na Miklavžev koncert</t>
        </r>
      </text>
    </comment>
    <comment ref="C31" authorId="1" shapeId="0" xr:uid="{F8B7AD95-F793-4926-BE1E-8C58C1DE9EBF}">
      <text>
        <r>
          <rPr>
            <b/>
            <sz val="9"/>
            <color indexed="81"/>
            <rFont val="Tahoma"/>
            <charset val="1"/>
          </rPr>
          <t>Miklavževanje OŠ JJ</t>
        </r>
      </text>
    </comment>
    <comment ref="E31" authorId="1" shapeId="0" xr:uid="{8AF490AF-DC73-46E4-B25B-C3604D65A04A}">
      <text>
        <r>
          <rPr>
            <b/>
            <sz val="9"/>
            <color indexed="81"/>
            <rFont val="Tahoma"/>
            <charset val="1"/>
          </rPr>
          <t>Miklavževanje OŠ JJ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1" shapeId="0" xr:uid="{FB77CEBE-E42C-4A43-B61B-DDFA84150299}">
      <text>
        <r>
          <rPr>
            <b/>
            <sz val="9"/>
            <color indexed="81"/>
            <rFont val="Tahoma"/>
            <charset val="1"/>
          </rPr>
          <t>Miklavževanje OŠ JJ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1" authorId="1" shapeId="0" xr:uid="{F8EBFB09-8F9C-4C90-80D2-A2FF7F59F4EC}">
      <text>
        <r>
          <rPr>
            <b/>
            <sz val="9"/>
            <color indexed="81"/>
            <rFont val="Tahoma"/>
            <charset val="1"/>
          </rPr>
          <t>Miklavževanje OŠ JJ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1" shapeId="0" xr:uid="{AD07BF5C-2B5F-4F11-90C1-17CAED4F2B98}">
      <text>
        <r>
          <rPr>
            <b/>
            <sz val="9"/>
            <color indexed="81"/>
            <rFont val="Tahoma"/>
            <charset val="1"/>
          </rPr>
          <t>Miklavževanje OŠ JJ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2" authorId="1" shapeId="0" xr:uid="{5AAAEC15-EACF-46F0-B499-A28796F480E4}">
      <text>
        <r>
          <rPr>
            <b/>
            <sz val="9"/>
            <color indexed="81"/>
            <rFont val="Tahoma"/>
            <charset val="1"/>
          </rPr>
          <t>RC Medvode, obletnica charterja</t>
        </r>
      </text>
    </comment>
    <comment ref="P32" authorId="1" shapeId="0" xr:uid="{28D16F5D-2DCD-4087-895A-8E0DFD9F6DE0}">
      <text>
        <r>
          <rPr>
            <b/>
            <sz val="9"/>
            <color indexed="81"/>
            <rFont val="Tahoma"/>
            <charset val="1"/>
          </rPr>
          <t>RC Medvode, obletnica charterja</t>
        </r>
      </text>
    </comment>
    <comment ref="S32" authorId="1" shapeId="0" xr:uid="{193B4600-5935-4DE8-993D-113BCA857A1A}">
      <text>
        <r>
          <rPr>
            <b/>
            <sz val="9"/>
            <color indexed="81"/>
            <rFont val="Tahoma"/>
            <charset val="1"/>
          </rPr>
          <t>RC Medvode, obletnica charterja</t>
        </r>
      </text>
    </comment>
    <comment ref="F33" authorId="1" shapeId="0" xr:uid="{1AE95EC1-F0C5-4859-9F15-31465D19072B}">
      <text>
        <r>
          <rPr>
            <b/>
            <sz val="9"/>
            <color indexed="81"/>
            <rFont val="Tahoma"/>
            <charset val="1"/>
          </rPr>
          <t xml:space="preserve">Kinopredstava RC Zg Brnik
</t>
        </r>
      </text>
    </comment>
    <comment ref="K33" authorId="1" shapeId="0" xr:uid="{99ECCF09-3191-4445-9ACF-591B2F5FFD02}">
      <text>
        <r>
          <rPr>
            <b/>
            <sz val="9"/>
            <color indexed="81"/>
            <rFont val="Tahoma"/>
            <charset val="1"/>
          </rPr>
          <t>Kinopredstava RC ZG Brnik</t>
        </r>
      </text>
    </comment>
    <comment ref="S33" authorId="1" shapeId="0" xr:uid="{C24C453F-DDDC-455B-A76F-322576EB4513}">
      <text>
        <r>
          <rPr>
            <b/>
            <sz val="9"/>
            <color indexed="81"/>
            <rFont val="Tahoma"/>
            <charset val="1"/>
          </rPr>
          <t>Kinopredstava RC Zg Brnik</t>
        </r>
      </text>
    </comment>
    <comment ref="L34" authorId="1" shapeId="0" xr:uid="{EC461A5F-87A8-45B4-9516-4FD202199BEC}">
      <text>
        <r>
          <rPr>
            <b/>
            <sz val="9"/>
            <color indexed="81"/>
            <rFont val="Tahoma"/>
            <charset val="1"/>
          </rPr>
          <t>Dobrodelni božični tek Vrtca Škofja Loka</t>
        </r>
      </text>
    </comment>
    <comment ref="U34" authorId="1" shapeId="0" xr:uid="{D35CF6DC-A03B-418F-A003-26326EB47A33}">
      <text>
        <r>
          <rPr>
            <b/>
            <sz val="9"/>
            <color indexed="81"/>
            <rFont val="Tahoma"/>
            <charset val="1"/>
          </rPr>
          <t>Dobrodelni božični tek Vrtca Škofja Loka</t>
        </r>
      </text>
    </comment>
    <comment ref="V34" authorId="1" shapeId="0" xr:uid="{D0E77127-2AC9-4C72-A1E5-CCA1D723626D}">
      <text>
        <r>
          <rPr>
            <b/>
            <sz val="9"/>
            <color indexed="81"/>
            <rFont val="Tahoma"/>
            <charset val="1"/>
          </rPr>
          <t>Dobrodelni božični tek Vrtca Škofja Loka</t>
        </r>
      </text>
    </comment>
    <comment ref="C39" authorId="1" shapeId="0" xr:uid="{00000000-0006-0000-0100-000031000000}">
      <text>
        <r>
          <rPr>
            <b/>
            <sz val="9"/>
            <color indexed="81"/>
            <rFont val="Tahoma"/>
            <family val="2"/>
            <charset val="238"/>
          </rPr>
          <t xml:space="preserve">Srečanje ob rojstvu Oskarja Berganta
</t>
        </r>
      </text>
    </comment>
    <comment ref="D39" authorId="1" shapeId="0" xr:uid="{00000000-0006-0000-0100-000032000000}">
      <text>
        <r>
          <rPr>
            <b/>
            <sz val="9"/>
            <color indexed="81"/>
            <rFont val="Tahoma"/>
            <family val="2"/>
            <charset val="238"/>
          </rPr>
          <t xml:space="preserve">- Srečanje ob rojstvu Oskarja Berganta
- predavanje RC Bled
</t>
        </r>
      </text>
    </comment>
    <comment ref="E39" authorId="1" shapeId="0" xr:uid="{00000000-0006-0000-0100-000033000000}">
      <text>
        <r>
          <rPr>
            <b/>
            <sz val="9"/>
            <color indexed="81"/>
            <rFont val="Tahoma"/>
            <family val="2"/>
            <charset val="238"/>
          </rPr>
          <t xml:space="preserve">Srečanje ob rojstvu Oskarja Berganta
</t>
        </r>
      </text>
    </comment>
    <comment ref="K39" authorId="1" shapeId="0" xr:uid="{00000000-0006-0000-0100-000034000000}">
      <text>
        <r>
          <rPr>
            <b/>
            <sz val="9"/>
            <color indexed="81"/>
            <rFont val="Tahoma"/>
            <family val="2"/>
            <charset val="238"/>
          </rPr>
          <t xml:space="preserve">- Srečanje ob rojstvu Oskarja Berganta
- predavanje RC Bled
</t>
        </r>
      </text>
    </comment>
    <comment ref="L39" authorId="1" shapeId="0" xr:uid="{00000000-0006-0000-0100-000035000000}">
      <text>
        <r>
          <rPr>
            <b/>
            <sz val="9"/>
            <color indexed="81"/>
            <rFont val="Tahoma"/>
            <family val="2"/>
            <charset val="238"/>
          </rPr>
          <t xml:space="preserve">- IYFR
- predavanje RC Bled
</t>
        </r>
      </text>
    </comment>
    <comment ref="M39" authorId="1" shapeId="0" xr:uid="{00000000-0006-0000-0100-000036000000}">
      <text>
        <r>
          <rPr>
            <b/>
            <sz val="9"/>
            <color indexed="81"/>
            <rFont val="Tahoma"/>
            <family val="2"/>
            <charset val="238"/>
          </rPr>
          <t xml:space="preserve">Srečanje ob rojstvu Oskarja Berganta
</t>
        </r>
      </text>
    </comment>
    <comment ref="O39" authorId="1" shapeId="0" xr:uid="{00000000-0006-0000-0100-000037000000}">
      <text>
        <r>
          <rPr>
            <b/>
            <sz val="9"/>
            <color indexed="81"/>
            <rFont val="Tahoma"/>
            <family val="2"/>
            <charset val="238"/>
          </rPr>
          <t xml:space="preserve">Srečanje ob rojstvu Oskarja Berganta
</t>
        </r>
      </text>
    </comment>
    <comment ref="Q39" authorId="1" shapeId="0" xr:uid="{00000000-0006-0000-0100-000038000000}">
      <text>
        <r>
          <rPr>
            <b/>
            <sz val="9"/>
            <color indexed="81"/>
            <rFont val="Tahoma"/>
            <family val="2"/>
            <charset val="238"/>
          </rPr>
          <t xml:space="preserve">- IYFR
- predavanje RC Bled
</t>
        </r>
      </text>
    </comment>
    <comment ref="R39" authorId="1" shapeId="0" xr:uid="{00000000-0006-0000-0100-000039000000}">
      <text>
        <r>
          <rPr>
            <b/>
            <sz val="9"/>
            <color indexed="81"/>
            <rFont val="Tahoma"/>
            <family val="2"/>
            <charset val="238"/>
          </rPr>
          <t xml:space="preserve">IYFR
</t>
        </r>
      </text>
    </comment>
    <comment ref="S39" authorId="1" shapeId="0" xr:uid="{00000000-0006-0000-0100-00003A000000}">
      <text>
        <r>
          <rPr>
            <b/>
            <sz val="9"/>
            <color indexed="81"/>
            <rFont val="Tahoma"/>
            <family val="2"/>
            <charset val="238"/>
          </rPr>
          <t xml:space="preserve">- Srečanje ob rojstvu Oskarja Berganta
- IYFR
- predavanje RC Bled
</t>
        </r>
      </text>
    </comment>
    <comment ref="T39" authorId="1" shapeId="0" xr:uid="{00000000-0006-0000-0100-00003B000000}">
      <text>
        <r>
          <rPr>
            <b/>
            <sz val="9"/>
            <color indexed="81"/>
            <rFont val="Tahoma"/>
            <family val="2"/>
            <charset val="238"/>
          </rPr>
          <t xml:space="preserve">Srečanje ob rojstvu Oskarja Berganta
</t>
        </r>
      </text>
    </comment>
    <comment ref="W39" authorId="1" shapeId="0" xr:uid="{00000000-0006-0000-0100-00003C000000}">
      <text>
        <r>
          <rPr>
            <b/>
            <sz val="9"/>
            <color indexed="81"/>
            <rFont val="Tahoma"/>
            <family val="2"/>
            <charset val="238"/>
          </rPr>
          <t xml:space="preserve">Srečanje ob rojstvu Oskarja Berganta
</t>
        </r>
      </text>
    </comment>
    <comment ref="Y39" authorId="1" shapeId="0" xr:uid="{00000000-0006-0000-0100-00003D000000}">
      <text>
        <r>
          <rPr>
            <b/>
            <sz val="9"/>
            <color indexed="81"/>
            <rFont val="Tahoma"/>
            <family val="2"/>
            <charset val="238"/>
          </rPr>
          <t xml:space="preserve">Srečanje ob rojstvu Oskarja Berganta
</t>
        </r>
      </text>
    </comment>
    <comment ref="C41" authorId="3" shapeId="0" xr:uid="{00000000-0006-0000-0100-00003E000000}">
      <text>
        <r>
          <rPr>
            <b/>
            <sz val="9"/>
            <color indexed="81"/>
            <rFont val="Tahoma"/>
            <family val="2"/>
            <charset val="238"/>
          </rPr>
          <t xml:space="preserve">IAC Čatež
</t>
        </r>
      </text>
    </comment>
    <comment ref="H41" authorId="3" shapeId="0" xr:uid="{00000000-0006-0000-0100-00003F000000}">
      <text>
        <r>
          <rPr>
            <sz val="9"/>
            <color indexed="81"/>
            <rFont val="Tahoma"/>
            <family val="2"/>
            <charset val="238"/>
          </rPr>
          <t xml:space="preserve">Munchen
</t>
        </r>
      </text>
    </comment>
    <comment ref="R41" authorId="3" shapeId="0" xr:uid="{00000000-0006-0000-0100-000040000000}">
      <text>
        <r>
          <rPr>
            <sz val="9"/>
            <color indexed="81"/>
            <rFont val="Tahoma"/>
            <family val="2"/>
            <charset val="238"/>
          </rPr>
          <t xml:space="preserve">Munchen
</t>
        </r>
      </text>
    </comment>
    <comment ref="S41" authorId="1" shapeId="0" xr:uid="{00000000-0006-0000-0100-000041000000}">
      <text>
        <r>
          <rPr>
            <b/>
            <sz val="9"/>
            <color indexed="81"/>
            <rFont val="Tahoma"/>
            <family val="2"/>
            <charset val="238"/>
          </rPr>
          <t>31.1. sankanje RC Bled</t>
        </r>
      </text>
    </comment>
    <comment ref="U41" authorId="3" shapeId="0" xr:uid="{00000000-0006-0000-0100-000042000000}">
      <text>
        <r>
          <rPr>
            <b/>
            <sz val="9"/>
            <color indexed="81"/>
            <rFont val="Tahoma"/>
            <family val="2"/>
            <charset val="238"/>
          </rPr>
          <t>RC Skadarlija Beograd
RC Sarajevo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44" authorId="1" shapeId="0" xr:uid="{00000000-0006-0000-0100-000043000000}">
      <text>
        <r>
          <rPr>
            <b/>
            <sz val="9"/>
            <color indexed="81"/>
            <rFont val="Tahoma"/>
            <family val="2"/>
            <charset val="238"/>
          </rPr>
          <t>Predavanje v RC Triglav (ali Tivoli)</t>
        </r>
      </text>
    </comment>
    <comment ref="L46" authorId="1" shapeId="0" xr:uid="{00000000-0006-0000-0100-000044000000}">
      <text>
        <r>
          <rPr>
            <b/>
            <sz val="9"/>
            <color indexed="81"/>
            <rFont val="Tahoma"/>
            <family val="2"/>
            <charset val="238"/>
          </rPr>
          <t xml:space="preserve">IYFR
</t>
        </r>
      </text>
    </comment>
    <comment ref="Q46" authorId="1" shapeId="0" xr:uid="{00000000-0006-0000-0100-000045000000}">
      <text>
        <r>
          <rPr>
            <b/>
            <sz val="9"/>
            <color indexed="81"/>
            <rFont val="Tahoma"/>
            <family val="2"/>
            <charset val="238"/>
          </rPr>
          <t xml:space="preserve">IYFR
</t>
        </r>
      </text>
    </comment>
    <comment ref="R46" authorId="1" shapeId="0" xr:uid="{00000000-0006-0000-0100-000046000000}">
      <text>
        <r>
          <rPr>
            <b/>
            <sz val="9"/>
            <color indexed="81"/>
            <rFont val="Tahoma"/>
            <family val="2"/>
            <charset val="238"/>
          </rPr>
          <t xml:space="preserve">IYFR
</t>
        </r>
      </text>
    </comment>
    <comment ref="S46" authorId="1" shapeId="0" xr:uid="{00000000-0006-0000-0100-000047000000}">
      <text>
        <r>
          <rPr>
            <b/>
            <sz val="9"/>
            <color indexed="81"/>
            <rFont val="Tahoma"/>
            <family val="2"/>
            <charset val="238"/>
          </rPr>
          <t xml:space="preserve">13.2.-IYFR
16.2. - sestanek z Majo Triler
</t>
        </r>
      </text>
    </comment>
    <comment ref="F47" authorId="1" shapeId="0" xr:uid="{00000000-0006-0000-0100-000048000000}">
      <text>
        <r>
          <rPr>
            <b/>
            <sz val="9"/>
            <color indexed="81"/>
            <rFont val="Tahoma"/>
            <family val="2"/>
            <charset val="238"/>
          </rPr>
          <t>RC Domžale</t>
        </r>
      </text>
    </comment>
    <comment ref="C50" authorId="1" shapeId="0" xr:uid="{00000000-0006-0000-0100-000049000000}">
      <text>
        <r>
          <rPr>
            <b/>
            <sz val="9"/>
            <color indexed="81"/>
            <rFont val="Tahoma"/>
            <family val="2"/>
            <charset val="238"/>
          </rPr>
          <t>smučanje Stari vrh</t>
        </r>
      </text>
    </comment>
    <comment ref="D50" authorId="1" shapeId="0" xr:uid="{00000000-0006-0000-0100-00004A000000}">
      <text>
        <r>
          <rPr>
            <b/>
            <sz val="9"/>
            <color indexed="81"/>
            <rFont val="Tahoma"/>
            <family val="2"/>
            <charset val="238"/>
          </rPr>
          <t>- smučanje Stari vrh
- Smučarsko tekmovanje RC Zg. Brnik</t>
        </r>
      </text>
    </comment>
    <comment ref="U50" authorId="1" shapeId="0" xr:uid="{00000000-0006-0000-0100-00004B000000}">
      <text>
        <r>
          <rPr>
            <b/>
            <sz val="9"/>
            <color indexed="81"/>
            <rFont val="Tahoma"/>
            <family val="2"/>
            <charset val="238"/>
          </rPr>
          <t>Smučarsko tekmovanje RC Zg. Brnik</t>
        </r>
      </text>
    </comment>
    <comment ref="F51" authorId="1" shapeId="0" xr:uid="{00000000-0006-0000-0100-00004C000000}">
      <text>
        <r>
          <rPr>
            <b/>
            <sz val="9"/>
            <color indexed="81"/>
            <rFont val="Tahoma"/>
            <family val="2"/>
            <charset val="238"/>
          </rPr>
          <t>RC Domžale 16.3.</t>
        </r>
      </text>
    </comment>
    <comment ref="S51" authorId="1" shapeId="0" xr:uid="{00000000-0006-0000-0100-00004D000000}">
      <text>
        <r>
          <rPr>
            <sz val="9"/>
            <color indexed="81"/>
            <rFont val="Tahoma"/>
            <family val="2"/>
            <charset val="238"/>
          </rPr>
          <t>- Sestanek z direktorico muzeja
- Sestanek s Tonetom Končnikom</t>
        </r>
      </text>
    </comment>
    <comment ref="G52" authorId="1" shapeId="0" xr:uid="{00000000-0006-0000-0100-00004E000000}">
      <text>
        <r>
          <rPr>
            <b/>
            <sz val="9"/>
            <color indexed="81"/>
            <rFont val="Tahoma"/>
            <family val="2"/>
            <charset val="238"/>
          </rPr>
          <t>Obletnica RC Carniola</t>
        </r>
      </text>
    </comment>
    <comment ref="S52" authorId="1" shapeId="0" xr:uid="{00000000-0006-0000-0100-00004F000000}">
      <text>
        <r>
          <rPr>
            <b/>
            <sz val="9"/>
            <color indexed="81"/>
            <rFont val="Tahoma"/>
            <family val="2"/>
            <charset val="238"/>
          </rPr>
          <t>Predsedniška konferenca + skupščina ZRCSLO</t>
        </r>
      </text>
    </comment>
    <comment ref="F56" authorId="3" shapeId="0" xr:uid="{00000000-0006-0000-0100-000050000000}">
      <text>
        <r>
          <rPr>
            <b/>
            <sz val="9"/>
            <color indexed="81"/>
            <rFont val="Tahoma"/>
            <family val="2"/>
            <charset val="238"/>
          </rPr>
          <t xml:space="preserve">RC Domžale
</t>
        </r>
      </text>
    </comment>
    <comment ref="F57" authorId="3" shapeId="0" xr:uid="{00000000-0006-0000-0100-000051000000}">
      <text>
        <r>
          <rPr>
            <b/>
            <sz val="9"/>
            <color indexed="81"/>
            <rFont val="Tahoma"/>
            <family val="2"/>
            <charset val="238"/>
          </rPr>
          <t>RC Domžale</t>
        </r>
      </text>
    </comment>
    <comment ref="M57" authorId="1" shapeId="0" xr:uid="{00000000-0006-0000-0100-000052000000}">
      <text>
        <r>
          <rPr>
            <b/>
            <sz val="9"/>
            <color indexed="81"/>
            <rFont val="Tahoma"/>
            <family val="2"/>
            <charset val="238"/>
          </rPr>
          <t>6. seja UO</t>
        </r>
      </text>
    </comment>
    <comment ref="O57" authorId="1" shapeId="0" xr:uid="{00000000-0006-0000-0100-000053000000}">
      <text>
        <r>
          <rPr>
            <b/>
            <sz val="9"/>
            <color indexed="81"/>
            <rFont val="Tahoma"/>
            <family val="2"/>
            <charset val="238"/>
          </rPr>
          <t xml:space="preserve">10.4.: Vesele nogice
</t>
        </r>
      </text>
    </comment>
    <comment ref="P57" authorId="3" shapeId="0" xr:uid="{00000000-0006-0000-0100-000054000000}">
      <text>
        <r>
          <rPr>
            <b/>
            <sz val="9"/>
            <color indexed="81"/>
            <rFont val="Tahoma"/>
            <family val="2"/>
            <charset val="238"/>
          </rPr>
          <t>Sestanek mladinska dejavnost</t>
        </r>
      </text>
    </comment>
    <comment ref="Q57" authorId="3" shapeId="0" xr:uid="{00000000-0006-0000-0100-000055000000}">
      <text>
        <r>
          <rPr>
            <b/>
            <sz val="9"/>
            <color indexed="81"/>
            <rFont val="Tahoma"/>
            <family val="2"/>
            <charset val="238"/>
          </rPr>
          <t>Dodatna prisotnost
Namesto 11.4.</t>
        </r>
      </text>
    </comment>
    <comment ref="S57" authorId="1" shapeId="0" xr:uid="{00000000-0006-0000-0100-000056000000}">
      <text>
        <r>
          <rPr>
            <b/>
            <sz val="9"/>
            <color indexed="81"/>
            <rFont val="Tahoma"/>
            <family val="2"/>
            <charset val="238"/>
          </rPr>
          <t>10.4.: Vesele nogice
14.4.: 6.seja UO</t>
        </r>
      </text>
    </comment>
    <comment ref="U57" authorId="3" shapeId="0" xr:uid="{00000000-0006-0000-0100-000057000000}">
      <text>
        <r>
          <rPr>
            <b/>
            <sz val="9"/>
            <color indexed="81"/>
            <rFont val="Tahoma"/>
            <family val="2"/>
            <charset val="238"/>
          </rPr>
          <t>Upravni odbor</t>
        </r>
      </text>
    </comment>
    <comment ref="W57" authorId="1" shapeId="0" xr:uid="{00000000-0006-0000-0100-000058000000}">
      <text>
        <r>
          <rPr>
            <b/>
            <sz val="9"/>
            <color indexed="81"/>
            <rFont val="Tahoma"/>
            <family val="2"/>
            <charset val="238"/>
          </rPr>
          <t>6. seja UO</t>
        </r>
      </text>
    </comment>
    <comment ref="X57" authorId="1" shapeId="0" xr:uid="{00000000-0006-0000-0100-000059000000}">
      <text>
        <r>
          <rPr>
            <b/>
            <sz val="9"/>
            <color indexed="81"/>
            <rFont val="Tahoma"/>
            <family val="2"/>
            <charset val="238"/>
          </rPr>
          <t>6. seja UO</t>
        </r>
      </text>
    </comment>
    <comment ref="Y57" authorId="1" shapeId="0" xr:uid="{00000000-0006-0000-0100-00005A000000}">
      <text>
        <r>
          <rPr>
            <b/>
            <sz val="9"/>
            <color indexed="81"/>
            <rFont val="Tahoma"/>
            <family val="2"/>
            <charset val="238"/>
          </rPr>
          <t>6. seja UO</t>
        </r>
      </text>
    </comment>
    <comment ref="F58" authorId="3" shapeId="0" xr:uid="{00000000-0006-0000-0100-00005B000000}">
      <text>
        <r>
          <rPr>
            <b/>
            <sz val="9"/>
            <color indexed="81"/>
            <rFont val="Tahoma"/>
            <family val="2"/>
            <charset val="238"/>
          </rPr>
          <t>RC Postojna Cerknica</t>
        </r>
      </text>
    </comment>
    <comment ref="K59" authorId="3" shapeId="0" xr:uid="{00000000-0006-0000-0100-00005C000000}">
      <text>
        <r>
          <rPr>
            <b/>
            <sz val="9"/>
            <color indexed="81"/>
            <rFont val="Tahoma"/>
            <family val="2"/>
            <charset val="238"/>
          </rPr>
          <t>Sestanek org.odbor Gorenjsko Rotarijsko kolo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59" authorId="3" shapeId="0" xr:uid="{00000000-0006-0000-0100-00005D000000}">
      <text>
        <r>
          <rPr>
            <b/>
            <sz val="9"/>
            <color indexed="81"/>
            <rFont val="Tahoma"/>
            <family val="2"/>
            <charset val="238"/>
          </rPr>
          <t>RC MF</t>
        </r>
      </text>
    </comment>
    <comment ref="S59" authorId="3" shapeId="0" xr:uid="{00000000-0006-0000-0100-00005E000000}">
      <text>
        <r>
          <rPr>
            <b/>
            <sz val="9"/>
            <color indexed="81"/>
            <rFont val="Tahoma"/>
            <family val="2"/>
            <charset val="238"/>
          </rPr>
          <t>Sestanek org.odbor Gorenjsko Rotarijsko kolo</t>
        </r>
      </text>
    </comment>
    <comment ref="U59" authorId="3" shapeId="0" xr:uid="{00000000-0006-0000-0100-00005F000000}">
      <text>
        <r>
          <rPr>
            <b/>
            <sz val="9"/>
            <color indexed="81"/>
            <rFont val="Tahoma"/>
            <family val="2"/>
            <charset val="238"/>
          </rPr>
          <t>Sestanek org.odbor Gorenjsko Rotarijsko kolo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2" authorId="3" shapeId="0" xr:uid="{00000000-0006-0000-0100-000060000000}">
      <text>
        <r>
          <rPr>
            <b/>
            <sz val="9"/>
            <color indexed="81"/>
            <rFont val="Tahoma"/>
            <family val="2"/>
            <charset val="238"/>
          </rPr>
          <t xml:space="preserve">koncert Karitasa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62" authorId="1" shapeId="0" xr:uid="{00000000-0006-0000-0100-000061000000}">
      <text>
        <r>
          <rPr>
            <b/>
            <sz val="9"/>
            <color indexed="81"/>
            <rFont val="Tahoma"/>
            <family val="2"/>
            <charset val="238"/>
          </rPr>
          <t xml:space="preserve">6.5. : 15-letnica charterja RC MF
</t>
        </r>
      </text>
    </comment>
    <comment ref="X62" authorId="1" shapeId="0" xr:uid="{00000000-0006-0000-0100-000062000000}">
      <text>
        <r>
          <rPr>
            <b/>
            <sz val="9"/>
            <color indexed="81"/>
            <rFont val="Tahoma"/>
            <family val="2"/>
            <charset val="238"/>
          </rPr>
          <t xml:space="preserve">6.5. : 15-letnica charterja RC MF
</t>
        </r>
      </text>
    </comment>
    <comment ref="Y62" authorId="1" shapeId="0" xr:uid="{00000000-0006-0000-0100-000063000000}">
      <text>
        <r>
          <rPr>
            <b/>
            <sz val="9"/>
            <color indexed="81"/>
            <rFont val="Tahoma"/>
            <family val="2"/>
            <charset val="238"/>
          </rPr>
          <t xml:space="preserve">6.5. : 15-letnica charterja RC MF
</t>
        </r>
      </text>
    </comment>
    <comment ref="E63" authorId="1" shapeId="0" xr:uid="{00000000-0006-0000-0100-000064000000}">
      <text>
        <r>
          <rPr>
            <b/>
            <sz val="9"/>
            <color indexed="81"/>
            <rFont val="Tahoma"/>
            <family val="2"/>
            <charset val="238"/>
          </rPr>
          <t xml:space="preserve">16.5. RC Zgornji Brnik
</t>
        </r>
      </text>
    </comment>
    <comment ref="L63" authorId="1" shapeId="0" xr:uid="{00000000-0006-0000-0100-000065000000}">
      <text>
        <r>
          <rPr>
            <b/>
            <sz val="9"/>
            <color indexed="81"/>
            <rFont val="Tahoma"/>
            <family val="2"/>
            <charset val="238"/>
          </rPr>
          <t xml:space="preserve">16.5. RC Zgornji Brnik
</t>
        </r>
      </text>
    </comment>
    <comment ref="S64" authorId="3" shapeId="0" xr:uid="{00000000-0006-0000-0100-000066000000}">
      <text>
        <r>
          <rPr>
            <sz val="9"/>
            <color indexed="81"/>
            <rFont val="Tahoma"/>
            <family val="2"/>
            <charset val="238"/>
          </rPr>
          <t xml:space="preserve">GRK
</t>
        </r>
      </text>
    </comment>
    <comment ref="U64" authorId="3" shapeId="0" xr:uid="{00000000-0006-0000-0100-000067000000}">
      <text>
        <r>
          <rPr>
            <sz val="9"/>
            <color indexed="81"/>
            <rFont val="Tahoma"/>
            <family val="2"/>
            <charset val="238"/>
          </rPr>
          <t>GRK OBISK RC BLED
Bol, hrvaška distriktna konferenca</t>
        </r>
      </text>
    </comment>
    <comment ref="E65" authorId="3" shapeId="0" xr:uid="{00000000-0006-0000-0100-000068000000}">
      <text>
        <r>
          <rPr>
            <sz val="9"/>
            <color indexed="81"/>
            <rFont val="Tahoma"/>
            <family val="2"/>
            <charset val="238"/>
          </rPr>
          <t xml:space="preserve">27.5. Distriktna konferenca v Ljubljani
</t>
        </r>
      </text>
    </comment>
    <comment ref="F65" authorId="3" shapeId="0" xr:uid="{00000000-0006-0000-0100-000069000000}">
      <text>
        <r>
          <rPr>
            <sz val="9"/>
            <color indexed="81"/>
            <rFont val="Tahoma"/>
            <family val="2"/>
            <charset val="238"/>
          </rPr>
          <t xml:space="preserve">RC Domžale
Obisk Bill CHENA v Dupljah
Prisotnost na distriktni konferenci
</t>
        </r>
      </text>
    </comment>
    <comment ref="G65" authorId="3" shapeId="0" xr:uid="{00000000-0006-0000-0100-00006A000000}">
      <text>
        <r>
          <rPr>
            <sz val="9"/>
            <color indexed="81"/>
            <rFont val="Tahoma"/>
            <family val="2"/>
            <charset val="238"/>
          </rPr>
          <t xml:space="preserve">Jadranje Carniola
</t>
        </r>
      </text>
    </comment>
    <comment ref="L65" authorId="3" shapeId="0" xr:uid="{00000000-0006-0000-0100-00006B000000}">
      <text>
        <r>
          <rPr>
            <sz val="9"/>
            <color indexed="81"/>
            <rFont val="Tahoma"/>
            <family val="2"/>
            <charset val="238"/>
          </rPr>
          <t xml:space="preserve">RAC Kranj
</t>
        </r>
      </text>
    </comment>
    <comment ref="Q65" authorId="3" shapeId="0" xr:uid="{00000000-0006-0000-0100-00006C000000}">
      <text>
        <r>
          <rPr>
            <sz val="9"/>
            <color indexed="81"/>
            <rFont val="Tahoma"/>
            <family val="2"/>
            <charset val="238"/>
          </rPr>
          <t xml:space="preserve">Jadranje Carniola
</t>
        </r>
      </text>
    </comment>
    <comment ref="R65" authorId="3" shapeId="0" xr:uid="{00000000-0006-0000-0100-00006D000000}">
      <text>
        <r>
          <rPr>
            <sz val="9"/>
            <color indexed="81"/>
            <rFont val="Tahoma"/>
            <family val="2"/>
            <charset val="238"/>
          </rPr>
          <t xml:space="preserve">JADRANJE Carniola
</t>
        </r>
      </text>
    </comment>
    <comment ref="S65" authorId="3" shapeId="0" xr:uid="{00000000-0006-0000-0100-00006E000000}">
      <text>
        <r>
          <rPr>
            <sz val="9"/>
            <color indexed="81"/>
            <rFont val="Tahoma"/>
            <family val="2"/>
            <charset val="238"/>
          </rPr>
          <t xml:space="preserve">Obisk Bill Chena v Dupljah
Jadranje Carnniola
RAC Kranj
</t>
        </r>
      </text>
    </comment>
    <comment ref="AA65" authorId="3" shapeId="0" xr:uid="{00000000-0006-0000-0100-00006F000000}">
      <text>
        <r>
          <rPr>
            <sz val="9"/>
            <color indexed="81"/>
            <rFont val="Tahoma"/>
            <family val="2"/>
            <charset val="238"/>
          </rPr>
          <t xml:space="preserve">Jadranje Carniola
</t>
        </r>
      </text>
    </comment>
    <comment ref="D69" authorId="1" shapeId="0" xr:uid="{00000000-0006-0000-0100-000070000000}">
      <text>
        <r>
          <rPr>
            <b/>
            <sz val="9"/>
            <color indexed="81"/>
            <rFont val="Tahoma"/>
            <family val="2"/>
            <charset val="238"/>
          </rPr>
          <t>10-letnica RC Barje</t>
        </r>
      </text>
    </comment>
    <comment ref="C70" authorId="1" shapeId="0" xr:uid="{00000000-0006-0000-0100-000071000000}">
      <text>
        <r>
          <rPr>
            <b/>
            <sz val="9"/>
            <color indexed="81"/>
            <rFont val="Tahoma"/>
            <family val="2"/>
            <charset val="238"/>
          </rPr>
          <t xml:space="preserve">17.6.:T4M
</t>
        </r>
      </text>
    </comment>
    <comment ref="O70" authorId="1" shapeId="0" xr:uid="{00000000-0006-0000-0100-000072000000}">
      <text>
        <r>
          <rPr>
            <b/>
            <sz val="9"/>
            <color indexed="81"/>
            <rFont val="Tahoma"/>
            <family val="2"/>
            <charset val="238"/>
          </rPr>
          <t xml:space="preserve">- 15.6.Sestanek za Rotary tabor
- 17.6. T4M
</t>
        </r>
      </text>
    </comment>
  </commentList>
</comments>
</file>

<file path=xl/sharedStrings.xml><?xml version="1.0" encoding="utf-8"?>
<sst xmlns="http://schemas.openxmlformats.org/spreadsheetml/2006/main" count="101" uniqueCount="67">
  <si>
    <t>Franci Bogataj</t>
  </si>
  <si>
    <t>Boštjan Cuznar</t>
  </si>
  <si>
    <t>Veljko  Jan</t>
  </si>
  <si>
    <t>Franc Jelenc</t>
  </si>
  <si>
    <t>Marko Kočila</t>
  </si>
  <si>
    <t>Jernej Markič</t>
  </si>
  <si>
    <t>Jože Misson</t>
  </si>
  <si>
    <t>Marko Murn</t>
  </si>
  <si>
    <t>Andrej Šubic</t>
  </si>
  <si>
    <t>Marko Vuk</t>
  </si>
  <si>
    <t>Damijan Rotter</t>
  </si>
  <si>
    <t>Franc Kajzer</t>
  </si>
  <si>
    <t>Franc Rebec</t>
  </si>
  <si>
    <t>Jožica Vavpotič</t>
  </si>
  <si>
    <t>David Jezeršek</t>
  </si>
  <si>
    <t>Ana Prevc Megušar</t>
  </si>
  <si>
    <t>Katjuša Koprivnikar</t>
  </si>
  <si>
    <t>September</t>
  </si>
  <si>
    <t>Oktober</t>
  </si>
  <si>
    <t>November</t>
  </si>
  <si>
    <t>December</t>
  </si>
  <si>
    <t>Sept RCŠL</t>
  </si>
  <si>
    <t>udeležba člana</t>
  </si>
  <si>
    <t>Sept. skupaj</t>
  </si>
  <si>
    <t>Okt. skupaj</t>
  </si>
  <si>
    <t>Nov. skupaj</t>
  </si>
  <si>
    <t>Dec. skupaj</t>
  </si>
  <si>
    <t>Oktober RC ŠL</t>
  </si>
  <si>
    <t>November RC ŠL</t>
  </si>
  <si>
    <t>December RC ŠL</t>
  </si>
  <si>
    <t>Januar RC ŠL</t>
  </si>
  <si>
    <t>Januar</t>
  </si>
  <si>
    <t>Uroš Jarc</t>
  </si>
  <si>
    <t>Februar RC ŠL</t>
  </si>
  <si>
    <t>Januar skupaj</t>
  </si>
  <si>
    <t>Februar</t>
  </si>
  <si>
    <t>Marec RC ŠL</t>
  </si>
  <si>
    <t>Februar skupaj</t>
  </si>
  <si>
    <t>Marec skupaj</t>
  </si>
  <si>
    <t>Marec</t>
  </si>
  <si>
    <t>April RC ŠL</t>
  </si>
  <si>
    <t>April skupaj</t>
  </si>
  <si>
    <t>April</t>
  </si>
  <si>
    <t>Maj RC ŠL</t>
  </si>
  <si>
    <t>Maj skupaj</t>
  </si>
  <si>
    <t>Junij RC ŠL</t>
  </si>
  <si>
    <t>Junij skupaj</t>
  </si>
  <si>
    <t>Maj</t>
  </si>
  <si>
    <t>Junij</t>
  </si>
  <si>
    <t>Damjan Stanek</t>
  </si>
  <si>
    <t>Nina Kemperle</t>
  </si>
  <si>
    <t>Jurij Bogataj</t>
  </si>
  <si>
    <t>Damijan Kržišnik</t>
  </si>
  <si>
    <t>Andreja Sušnik</t>
  </si>
  <si>
    <t>Janez Rihtaršič</t>
  </si>
  <si>
    <t>Urban Žargi</t>
  </si>
  <si>
    <t>5.9.2024</t>
  </si>
  <si>
    <t>12.9.2024</t>
  </si>
  <si>
    <t>26.9.2024</t>
  </si>
  <si>
    <t>3.10.2024</t>
  </si>
  <si>
    <t>17.10.2024</t>
  </si>
  <si>
    <t>24.10.2024</t>
  </si>
  <si>
    <t>14.11.2024</t>
  </si>
  <si>
    <t>20.11.2024</t>
  </si>
  <si>
    <t>28.11.2024</t>
  </si>
  <si>
    <t>5.12.2024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</si>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</sst>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1" xfId="0" applyBorder="1"/>
    <xf numFmtId="16" fontId="0" fillId="0" borderId="1" xfId="0" applyNumberFormat="1" applyBorder="1"/>
    <xf numFmtId="164" fontId="0" fillId="0" borderId="1" xfId="0" applyNumberFormat="1" applyBorder="1"/>
    <xf numFmtId="16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textRotation="60"/>
    </xf>
    <xf numFmtId="0" fontId="1" fillId="0" borderId="2" xfId="0" applyFont="1" applyBorder="1" applyAlignment="1">
      <alignment textRotation="45"/>
    </xf>
    <xf numFmtId="0" fontId="4" fillId="0" borderId="1" xfId="0" applyFont="1" applyBorder="1" applyAlignment="1">
      <alignment textRotation="60"/>
    </xf>
    <xf numFmtId="0" fontId="0" fillId="2" borderId="1" xfId="0" applyFill="1" applyBorder="1"/>
    <xf numFmtId="0" fontId="3" fillId="2" borderId="1" xfId="0" applyFont="1" applyFill="1" applyBorder="1"/>
    <xf numFmtId="9" fontId="0" fillId="0" borderId="0" xfId="0" applyNumberFormat="1"/>
    <xf numFmtId="9" fontId="3" fillId="0" borderId="2" xfId="0" applyNumberFormat="1" applyFont="1" applyBorder="1"/>
    <xf numFmtId="9" fontId="3" fillId="2" borderId="1" xfId="0" applyNumberFormat="1" applyFont="1" applyFill="1" applyBorder="1"/>
    <xf numFmtId="9" fontId="0" fillId="2" borderId="1" xfId="0" applyNumberFormat="1" applyFill="1" applyBorder="1"/>
    <xf numFmtId="9" fontId="0" fillId="3" borderId="3" xfId="0" applyNumberFormat="1" applyFill="1" applyBorder="1"/>
    <xf numFmtId="0" fontId="0" fillId="3" borderId="0" xfId="0" applyFill="1"/>
    <xf numFmtId="9" fontId="0" fillId="3" borderId="1" xfId="0" applyNumberFormat="1" applyFill="1" applyBorder="1"/>
    <xf numFmtId="16" fontId="0" fillId="3" borderId="1" xfId="0" applyNumberFormat="1" applyFill="1" applyBorder="1"/>
    <xf numFmtId="0" fontId="0" fillId="3" borderId="1" xfId="0" applyFill="1" applyBorder="1"/>
    <xf numFmtId="0" fontId="3" fillId="3" borderId="0" xfId="0" applyFont="1" applyFill="1"/>
    <xf numFmtId="9" fontId="0" fillId="3" borderId="0" xfId="0" applyNumberFormat="1" applyFill="1"/>
    <xf numFmtId="9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9" fontId="3" fillId="4" borderId="1" xfId="0" applyNumberFormat="1" applyFont="1" applyFill="1" applyBorder="1"/>
    <xf numFmtId="0" fontId="3" fillId="4" borderId="1" xfId="0" applyFont="1" applyFill="1" applyBorder="1"/>
    <xf numFmtId="164" fontId="3" fillId="0" borderId="1" xfId="0" applyNumberFormat="1" applyFont="1" applyBorder="1"/>
    <xf numFmtId="0" fontId="0" fillId="2" borderId="0" xfId="0" applyFill="1"/>
    <xf numFmtId="9" fontId="2" fillId="0" borderId="0" xfId="0" applyNumberFormat="1" applyFont="1"/>
    <xf numFmtId="0" fontId="2" fillId="0" borderId="0" xfId="0" applyFont="1"/>
    <xf numFmtId="16" fontId="2" fillId="3" borderId="1" xfId="0" applyNumberFormat="1" applyFont="1" applyFill="1" applyBorder="1"/>
    <xf numFmtId="0" fontId="1" fillId="0" borderId="4" xfId="0" applyFont="1" applyBorder="1" applyAlignment="1">
      <alignment textRotation="45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" fontId="0" fillId="2" borderId="1" xfId="0" applyNumberFormat="1" applyFill="1" applyBorder="1" applyAlignment="1">
      <alignment horizontal="right"/>
    </xf>
    <xf numFmtId="16" fontId="3" fillId="2" borderId="1" xfId="0" applyNumberFormat="1" applyFont="1" applyFill="1" applyBorder="1" applyAlignment="1">
      <alignment horizontal="right"/>
    </xf>
    <xf numFmtId="16" fontId="0" fillId="3" borderId="3" xfId="0" applyNumberFormat="1" applyFill="1" applyBorder="1" applyAlignment="1">
      <alignment horizontal="right"/>
    </xf>
    <xf numFmtId="16" fontId="0" fillId="4" borderId="1" xfId="0" applyNumberFormat="1" applyFill="1" applyBorder="1" applyAlignment="1">
      <alignment horizontal="right"/>
    </xf>
    <xf numFmtId="16" fontId="0" fillId="3" borderId="1" xfId="0" applyNumberFormat="1" applyFill="1" applyBorder="1" applyAlignment="1">
      <alignment horizontal="right"/>
    </xf>
    <xf numFmtId="16" fontId="2" fillId="4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0" fillId="3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" fontId="0" fillId="0" borderId="1" xfId="0" applyNumberFormat="1" applyBorder="1" applyAlignment="1">
      <alignment horizontal="right"/>
    </xf>
    <xf numFmtId="16" fontId="7" fillId="3" borderId="1" xfId="0" applyNumberFormat="1" applyFont="1" applyFill="1" applyBorder="1" applyAlignment="1">
      <alignment horizontal="right"/>
    </xf>
    <xf numFmtId="0" fontId="1" fillId="0" borderId="6" xfId="0" applyFont="1" applyBorder="1" applyAlignment="1">
      <alignment textRotation="45"/>
    </xf>
    <xf numFmtId="0" fontId="0" fillId="0" borderId="7" xfId="0" applyBorder="1"/>
    <xf numFmtId="0" fontId="3" fillId="0" borderId="7" xfId="0" applyFont="1" applyBorder="1"/>
    <xf numFmtId="0" fontId="0" fillId="0" borderId="6" xfId="0" applyBorder="1"/>
    <xf numFmtId="0" fontId="3" fillId="0" borderId="5" xfId="0" applyFont="1" applyBorder="1"/>
    <xf numFmtId="0" fontId="0" fillId="3" borderId="7" xfId="0" applyFill="1" applyBorder="1"/>
    <xf numFmtId="16" fontId="0" fillId="2" borderId="3" xfId="0" applyNumberFormat="1" applyFill="1" applyBorder="1" applyAlignment="1">
      <alignment horizontal="right"/>
    </xf>
    <xf numFmtId="0" fontId="0" fillId="2" borderId="3" xfId="0" applyFill="1" applyBorder="1"/>
    <xf numFmtId="0" fontId="0" fillId="0" borderId="5" xfId="0" applyBorder="1"/>
    <xf numFmtId="0" fontId="1" fillId="0" borderId="0" xfId="0" applyFont="1" applyAlignment="1">
      <alignment textRotation="45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1"/>
  <sheetViews>
    <sheetView tabSelected="1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D98" sqref="D98"/>
    </sheetView>
  </sheetViews>
  <sheetFormatPr defaultRowHeight="14.4" x14ac:dyDescent="0.55000000000000004"/>
  <cols>
    <col min="1" max="1" width="15.1015625" style="35" customWidth="1"/>
    <col min="2" max="2" width="9.1015625" style="13" customWidth="1"/>
  </cols>
  <sheetData>
    <row r="1" spans="1:28" ht="93.9" x14ac:dyDescent="0.55000000000000004">
      <c r="C1" s="9" t="s">
        <v>15</v>
      </c>
      <c r="D1" s="9" t="s">
        <v>8</v>
      </c>
      <c r="E1" s="9" t="s">
        <v>1</v>
      </c>
      <c r="F1" s="9" t="s">
        <v>49</v>
      </c>
      <c r="G1" s="9" t="s">
        <v>10</v>
      </c>
      <c r="H1" s="9" t="s">
        <v>14</v>
      </c>
      <c r="I1" s="9" t="s">
        <v>3</v>
      </c>
      <c r="J1" s="9" t="s">
        <v>11</v>
      </c>
      <c r="K1" s="9" t="s">
        <v>12</v>
      </c>
      <c r="L1" s="9" t="s">
        <v>0</v>
      </c>
      <c r="M1" s="9" t="s">
        <v>5</v>
      </c>
      <c r="N1" s="9" t="s">
        <v>6</v>
      </c>
      <c r="O1" s="9" t="s">
        <v>13</v>
      </c>
      <c r="P1" s="9" t="s">
        <v>16</v>
      </c>
      <c r="Q1" s="9" t="s">
        <v>4</v>
      </c>
      <c r="R1" s="9" t="s">
        <v>7</v>
      </c>
      <c r="S1" s="9" t="s">
        <v>9</v>
      </c>
      <c r="T1" s="9" t="s">
        <v>55</v>
      </c>
      <c r="U1" s="9" t="s">
        <v>50</v>
      </c>
      <c r="V1" s="9" t="s">
        <v>51</v>
      </c>
      <c r="W1" s="9" t="s">
        <v>52</v>
      </c>
      <c r="X1" s="9" t="s">
        <v>53</v>
      </c>
      <c r="Y1" s="9" t="s">
        <v>2</v>
      </c>
      <c r="Z1" s="9" t="s">
        <v>54</v>
      </c>
      <c r="AA1" s="9" t="s">
        <v>32</v>
      </c>
      <c r="AB1" s="34"/>
    </row>
    <row r="2" spans="1:28" s="7" customFormat="1" ht="7.2" customHeight="1" x14ac:dyDescent="0.55000000000000004">
      <c r="A2" s="36"/>
      <c r="B2" s="1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8" s="18" customFormat="1" x14ac:dyDescent="0.55000000000000004">
      <c r="A3" s="37" t="s">
        <v>56</v>
      </c>
      <c r="B3" s="16">
        <f>SUM(C3:AA3)/25</f>
        <v>0.56000000000000005</v>
      </c>
      <c r="C3" s="11">
        <v>1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0</v>
      </c>
      <c r="J3" s="11">
        <v>1</v>
      </c>
      <c r="K3" s="11">
        <v>0</v>
      </c>
      <c r="L3" s="11">
        <v>0</v>
      </c>
      <c r="M3" s="11">
        <v>1</v>
      </c>
      <c r="N3" s="11">
        <v>0</v>
      </c>
      <c r="O3" s="11">
        <v>0</v>
      </c>
      <c r="P3" s="11">
        <v>0</v>
      </c>
      <c r="Q3" s="11">
        <v>0</v>
      </c>
      <c r="R3" s="11">
        <v>1</v>
      </c>
      <c r="S3" s="11">
        <v>1</v>
      </c>
      <c r="T3" s="11">
        <v>0</v>
      </c>
      <c r="U3" s="11">
        <v>1</v>
      </c>
      <c r="V3" s="11">
        <v>1</v>
      </c>
      <c r="W3" s="11">
        <v>0</v>
      </c>
      <c r="X3" s="11">
        <v>0</v>
      </c>
      <c r="Y3" s="11">
        <v>1</v>
      </c>
      <c r="Z3" s="11">
        <v>1</v>
      </c>
      <c r="AA3" s="11">
        <v>0</v>
      </c>
    </row>
    <row r="4" spans="1:28" s="18" customFormat="1" x14ac:dyDescent="0.55000000000000004">
      <c r="A4" s="38" t="s">
        <v>57</v>
      </c>
      <c r="B4" s="16">
        <f t="shared" ref="B4:B5" si="0">SUM(C4:AA4)/25</f>
        <v>0.4</v>
      </c>
      <c r="C4" s="11">
        <v>1</v>
      </c>
      <c r="D4" s="11">
        <v>1</v>
      </c>
      <c r="E4" s="11">
        <v>1</v>
      </c>
      <c r="F4" s="11">
        <v>0</v>
      </c>
      <c r="G4" s="11">
        <v>0</v>
      </c>
      <c r="H4" s="11">
        <v>1</v>
      </c>
      <c r="I4" s="11">
        <v>0</v>
      </c>
      <c r="J4" s="11">
        <v>0</v>
      </c>
      <c r="K4" s="11">
        <v>1</v>
      </c>
      <c r="L4" s="11">
        <v>0</v>
      </c>
      <c r="M4" s="11">
        <v>0</v>
      </c>
      <c r="N4" s="11">
        <v>0</v>
      </c>
      <c r="O4" s="11">
        <v>0</v>
      </c>
      <c r="P4" s="11">
        <v>1</v>
      </c>
      <c r="Q4" s="11">
        <v>0</v>
      </c>
      <c r="R4" s="11">
        <v>0</v>
      </c>
      <c r="S4" s="11">
        <v>0</v>
      </c>
      <c r="T4" s="11">
        <v>1</v>
      </c>
      <c r="U4" s="11">
        <v>1</v>
      </c>
      <c r="V4" s="11">
        <v>0</v>
      </c>
      <c r="W4" s="11">
        <v>0</v>
      </c>
      <c r="X4" s="11">
        <v>0</v>
      </c>
      <c r="Y4" s="11">
        <v>1</v>
      </c>
      <c r="Z4" s="11">
        <v>1</v>
      </c>
      <c r="AA4" s="11">
        <v>0</v>
      </c>
    </row>
    <row r="5" spans="1:28" s="18" customFormat="1" x14ac:dyDescent="0.55000000000000004">
      <c r="A5" s="38" t="s">
        <v>58</v>
      </c>
      <c r="B5" s="16">
        <f t="shared" si="0"/>
        <v>0.4</v>
      </c>
      <c r="C5" s="11">
        <v>0</v>
      </c>
      <c r="D5" s="11">
        <v>0</v>
      </c>
      <c r="E5" s="11">
        <v>1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1</v>
      </c>
      <c r="L5" s="11">
        <v>1</v>
      </c>
      <c r="M5" s="11">
        <v>1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1</v>
      </c>
      <c r="T5" s="11">
        <v>1</v>
      </c>
      <c r="U5" s="11">
        <v>0</v>
      </c>
      <c r="V5" s="11">
        <v>1</v>
      </c>
      <c r="W5" s="11">
        <v>0</v>
      </c>
      <c r="X5" s="11">
        <v>0</v>
      </c>
      <c r="Y5" s="11">
        <v>1</v>
      </c>
      <c r="Z5" s="11">
        <v>1</v>
      </c>
      <c r="AA5" s="11">
        <v>0</v>
      </c>
    </row>
    <row r="6" spans="1:28" s="22" customFormat="1" x14ac:dyDescent="0.55000000000000004">
      <c r="A6" s="39" t="s">
        <v>21</v>
      </c>
      <c r="B6" s="15">
        <f>SUM(C6:AA6)/25/3</f>
        <v>0.45333333333333337</v>
      </c>
      <c r="C6" s="12">
        <f t="shared" ref="C6:AA6" si="1">SUM(C3:C5)</f>
        <v>2</v>
      </c>
      <c r="D6" s="12">
        <f t="shared" si="1"/>
        <v>2</v>
      </c>
      <c r="E6" s="12">
        <f t="shared" si="1"/>
        <v>3</v>
      </c>
      <c r="F6" s="12">
        <f t="shared" si="1"/>
        <v>2</v>
      </c>
      <c r="G6" s="12">
        <f t="shared" si="1"/>
        <v>1</v>
      </c>
      <c r="H6" s="12">
        <f t="shared" si="1"/>
        <v>2</v>
      </c>
      <c r="I6" s="12">
        <f t="shared" si="1"/>
        <v>0</v>
      </c>
      <c r="J6" s="12">
        <f t="shared" si="1"/>
        <v>1</v>
      </c>
      <c r="K6" s="12">
        <f t="shared" si="1"/>
        <v>2</v>
      </c>
      <c r="L6" s="12">
        <f t="shared" si="1"/>
        <v>1</v>
      </c>
      <c r="M6" s="12">
        <f t="shared" si="1"/>
        <v>2</v>
      </c>
      <c r="N6" s="12">
        <f t="shared" si="1"/>
        <v>0</v>
      </c>
      <c r="O6" s="12">
        <f t="shared" si="1"/>
        <v>0</v>
      </c>
      <c r="P6" s="12">
        <f t="shared" si="1"/>
        <v>1</v>
      </c>
      <c r="Q6" s="12">
        <f t="shared" si="1"/>
        <v>0</v>
      </c>
      <c r="R6" s="12">
        <f t="shared" si="1"/>
        <v>1</v>
      </c>
      <c r="S6" s="12">
        <f t="shared" si="1"/>
        <v>2</v>
      </c>
      <c r="T6" s="12">
        <f t="shared" si="1"/>
        <v>2</v>
      </c>
      <c r="U6" s="12">
        <f t="shared" si="1"/>
        <v>2</v>
      </c>
      <c r="V6" s="12">
        <f t="shared" si="1"/>
        <v>2</v>
      </c>
      <c r="W6" s="12">
        <f t="shared" si="1"/>
        <v>0</v>
      </c>
      <c r="X6" s="12">
        <f t="shared" si="1"/>
        <v>0</v>
      </c>
      <c r="Y6" s="12">
        <f t="shared" si="1"/>
        <v>3</v>
      </c>
      <c r="Z6" s="12">
        <f t="shared" si="1"/>
        <v>3</v>
      </c>
      <c r="AA6" s="12">
        <f t="shared" si="1"/>
        <v>0</v>
      </c>
    </row>
    <row r="7" spans="1:28" s="18" customFormat="1" x14ac:dyDescent="0.55000000000000004">
      <c r="A7" s="38" t="s">
        <v>23</v>
      </c>
      <c r="B7" s="15">
        <f>SUM(C7:AA7)/2653</f>
        <v>1.8469656992084433E-2</v>
      </c>
      <c r="C7" s="11">
        <f>C6+Dodatno!C12</f>
        <v>2</v>
      </c>
      <c r="D7" s="11">
        <f>D6+Dodatno!D12</f>
        <v>3</v>
      </c>
      <c r="E7" s="11">
        <f>E6+Dodatno!E12</f>
        <v>3</v>
      </c>
      <c r="F7" s="11">
        <f>F6+Dodatno!F12</f>
        <v>2</v>
      </c>
      <c r="G7" s="11">
        <f>G6+Dodatno!G12</f>
        <v>2</v>
      </c>
      <c r="H7" s="11">
        <f>H6+Dodatno!H12</f>
        <v>3</v>
      </c>
      <c r="I7" s="11">
        <f>I6+Dodatno!I12</f>
        <v>0</v>
      </c>
      <c r="J7" s="11">
        <f>J6+Dodatno!J12</f>
        <v>2</v>
      </c>
      <c r="K7" s="11">
        <f>K6+Dodatno!K12</f>
        <v>2</v>
      </c>
      <c r="L7" s="11">
        <f>L6+Dodatno!L12</f>
        <v>1</v>
      </c>
      <c r="M7" s="11">
        <f>M6+Dodatno!M12</f>
        <v>2</v>
      </c>
      <c r="N7" s="11">
        <f>N6+Dodatno!N12</f>
        <v>0</v>
      </c>
      <c r="O7" s="11">
        <f>O6+Dodatno!O12</f>
        <v>0</v>
      </c>
      <c r="P7" s="11">
        <f>P6+Dodatno!P12</f>
        <v>1</v>
      </c>
      <c r="Q7" s="11">
        <f>Q6+Dodatno!Q12</f>
        <v>0</v>
      </c>
      <c r="R7" s="11">
        <f>R6+Dodatno!R12</f>
        <v>6</v>
      </c>
      <c r="S7" s="11">
        <f>S6+Dodatno!S12</f>
        <v>2</v>
      </c>
      <c r="T7" s="11">
        <f>T6+Dodatno!T12</f>
        <v>2</v>
      </c>
      <c r="U7" s="11">
        <f>U6+Dodatno!U12</f>
        <v>4</v>
      </c>
      <c r="V7" s="11">
        <f>V6+Dodatno!V12</f>
        <v>4</v>
      </c>
      <c r="W7" s="11">
        <f>W6+Dodatno!W12</f>
        <v>0</v>
      </c>
      <c r="X7" s="11">
        <f>X6+Dodatno!X12</f>
        <v>0</v>
      </c>
      <c r="Y7" s="11">
        <f>Y6+Dodatno!Y12</f>
        <v>3</v>
      </c>
      <c r="Z7" s="11">
        <f>Z6+Dodatno!Z12</f>
        <v>5</v>
      </c>
      <c r="AA7" s="11">
        <f>AA6+Dodatno!AA12</f>
        <v>0</v>
      </c>
    </row>
    <row r="8" spans="1:28" s="18" customFormat="1" ht="13.2" customHeight="1" x14ac:dyDescent="0.55000000000000004">
      <c r="A8" s="38" t="s">
        <v>22</v>
      </c>
      <c r="B8" s="16"/>
      <c r="C8" s="16">
        <f>C7/3</f>
        <v>0.66666666666666663</v>
      </c>
      <c r="D8" s="16">
        <f t="shared" ref="D8:AA8" si="2">D7/3</f>
        <v>1</v>
      </c>
      <c r="E8" s="16">
        <f t="shared" si="2"/>
        <v>1</v>
      </c>
      <c r="F8" s="16">
        <f t="shared" si="2"/>
        <v>0.66666666666666663</v>
      </c>
      <c r="G8" s="16">
        <f t="shared" si="2"/>
        <v>0.66666666666666663</v>
      </c>
      <c r="H8" s="16">
        <f t="shared" si="2"/>
        <v>1</v>
      </c>
      <c r="I8" s="16">
        <f t="shared" si="2"/>
        <v>0</v>
      </c>
      <c r="J8" s="16">
        <f t="shared" si="2"/>
        <v>0.66666666666666663</v>
      </c>
      <c r="K8" s="16">
        <f t="shared" si="2"/>
        <v>0.66666666666666663</v>
      </c>
      <c r="L8" s="16">
        <f t="shared" si="2"/>
        <v>0.33333333333333331</v>
      </c>
      <c r="M8" s="16">
        <f t="shared" si="2"/>
        <v>0.66666666666666663</v>
      </c>
      <c r="N8" s="16">
        <f t="shared" si="2"/>
        <v>0</v>
      </c>
      <c r="O8" s="16">
        <f t="shared" si="2"/>
        <v>0</v>
      </c>
      <c r="P8" s="16">
        <f t="shared" si="2"/>
        <v>0.33333333333333331</v>
      </c>
      <c r="Q8" s="16">
        <f t="shared" si="2"/>
        <v>0</v>
      </c>
      <c r="R8" s="16">
        <f t="shared" si="2"/>
        <v>2</v>
      </c>
      <c r="S8" s="16">
        <f t="shared" si="2"/>
        <v>0.66666666666666663</v>
      </c>
      <c r="T8" s="16">
        <f t="shared" si="2"/>
        <v>0.66666666666666663</v>
      </c>
      <c r="U8" s="16">
        <f t="shared" si="2"/>
        <v>1.3333333333333333</v>
      </c>
      <c r="V8" s="16">
        <f t="shared" si="2"/>
        <v>1.3333333333333333</v>
      </c>
      <c r="W8" s="16">
        <f t="shared" si="2"/>
        <v>0</v>
      </c>
      <c r="X8" s="16">
        <f t="shared" si="2"/>
        <v>0</v>
      </c>
      <c r="Y8" s="16">
        <f t="shared" si="2"/>
        <v>1</v>
      </c>
      <c r="Z8" s="16">
        <f t="shared" si="2"/>
        <v>1.6666666666666667</v>
      </c>
      <c r="AA8" s="16">
        <f t="shared" si="2"/>
        <v>0</v>
      </c>
    </row>
    <row r="9" spans="1:28" s="18" customFormat="1" x14ac:dyDescent="0.55000000000000004">
      <c r="A9" s="40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8" s="18" customFormat="1" x14ac:dyDescent="0.55000000000000004">
      <c r="A10" s="58" t="s">
        <v>59</v>
      </c>
      <c r="B10" s="16">
        <f>SUM(C10:Y10)/25</f>
        <v>0.56000000000000005</v>
      </c>
      <c r="C10" s="59">
        <v>0</v>
      </c>
      <c r="D10" s="59">
        <v>1</v>
      </c>
      <c r="E10" s="59">
        <v>1</v>
      </c>
      <c r="F10" s="59">
        <v>1</v>
      </c>
      <c r="G10" s="59">
        <v>1</v>
      </c>
      <c r="H10" s="59">
        <v>0</v>
      </c>
      <c r="I10" s="59">
        <v>0</v>
      </c>
      <c r="J10" s="59">
        <v>1</v>
      </c>
      <c r="K10" s="59">
        <v>0</v>
      </c>
      <c r="L10" s="59">
        <v>1</v>
      </c>
      <c r="M10" s="59">
        <v>1</v>
      </c>
      <c r="N10" s="59">
        <v>1</v>
      </c>
      <c r="O10" s="59">
        <v>0</v>
      </c>
      <c r="P10" s="59">
        <v>0</v>
      </c>
      <c r="Q10" s="59">
        <v>0</v>
      </c>
      <c r="R10" s="59">
        <v>1</v>
      </c>
      <c r="S10" s="59">
        <v>1</v>
      </c>
      <c r="T10" s="59">
        <v>1</v>
      </c>
      <c r="U10" s="59">
        <v>1</v>
      </c>
      <c r="V10" s="59">
        <v>1</v>
      </c>
      <c r="W10" s="59">
        <v>0</v>
      </c>
      <c r="X10" s="59">
        <v>0</v>
      </c>
      <c r="Y10" s="59">
        <v>1</v>
      </c>
      <c r="Z10" s="11">
        <v>1</v>
      </c>
      <c r="AA10" s="11">
        <v>0</v>
      </c>
    </row>
    <row r="11" spans="1:28" s="18" customFormat="1" x14ac:dyDescent="0.55000000000000004">
      <c r="A11" s="38" t="s">
        <v>60</v>
      </c>
      <c r="B11" s="16">
        <f t="shared" ref="B11:B12" si="3">SUM(C11:Y11)/25</f>
        <v>0.56000000000000005</v>
      </c>
      <c r="C11" s="11">
        <v>1</v>
      </c>
      <c r="D11" s="11">
        <v>0</v>
      </c>
      <c r="E11" s="11">
        <v>1</v>
      </c>
      <c r="F11" s="11">
        <v>1</v>
      </c>
      <c r="G11" s="11">
        <v>0</v>
      </c>
      <c r="H11" s="11">
        <v>1</v>
      </c>
      <c r="I11" s="11">
        <v>1</v>
      </c>
      <c r="J11" s="11">
        <v>0</v>
      </c>
      <c r="K11" s="11">
        <v>0</v>
      </c>
      <c r="L11" s="11">
        <v>1</v>
      </c>
      <c r="M11" s="11">
        <v>0</v>
      </c>
      <c r="N11" s="11">
        <v>1</v>
      </c>
      <c r="O11" s="11">
        <v>1</v>
      </c>
      <c r="P11" s="11">
        <v>0</v>
      </c>
      <c r="Q11" s="11">
        <v>0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0</v>
      </c>
      <c r="Y11" s="11">
        <v>1</v>
      </c>
      <c r="Z11" s="11">
        <v>1</v>
      </c>
      <c r="AA11" s="11">
        <v>1</v>
      </c>
    </row>
    <row r="12" spans="1:28" s="18" customFormat="1" x14ac:dyDescent="0.55000000000000004">
      <c r="A12" s="38" t="s">
        <v>61</v>
      </c>
      <c r="B12" s="16">
        <f t="shared" si="3"/>
        <v>0.44</v>
      </c>
      <c r="C12" s="11">
        <v>0</v>
      </c>
      <c r="D12" s="11">
        <v>0</v>
      </c>
      <c r="E12" s="11">
        <v>1</v>
      </c>
      <c r="F12" s="11">
        <v>0</v>
      </c>
      <c r="G12" s="11">
        <v>0</v>
      </c>
      <c r="H12" s="11">
        <v>1</v>
      </c>
      <c r="I12" s="11">
        <v>1</v>
      </c>
      <c r="J12" s="11">
        <v>0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1</v>
      </c>
      <c r="W12" s="11">
        <v>0</v>
      </c>
      <c r="X12" s="30">
        <v>0</v>
      </c>
      <c r="Y12" s="11">
        <v>1</v>
      </c>
      <c r="Z12" s="11">
        <v>1</v>
      </c>
      <c r="AA12" s="11">
        <v>1</v>
      </c>
    </row>
    <row r="13" spans="1:28" s="22" customFormat="1" x14ac:dyDescent="0.55000000000000004">
      <c r="A13" s="39" t="s">
        <v>27</v>
      </c>
      <c r="B13" s="15">
        <f>SUM(C13:AA13)/25/3</f>
        <v>0.58666666666666667</v>
      </c>
      <c r="C13" s="12">
        <f t="shared" ref="C13:Y13" si="4">SUM(C10:C12)</f>
        <v>1</v>
      </c>
      <c r="D13" s="12">
        <f t="shared" si="4"/>
        <v>1</v>
      </c>
      <c r="E13" s="12">
        <f t="shared" si="4"/>
        <v>3</v>
      </c>
      <c r="F13" s="12">
        <f t="shared" si="4"/>
        <v>2</v>
      </c>
      <c r="G13" s="12">
        <f t="shared" si="4"/>
        <v>1</v>
      </c>
      <c r="H13" s="12">
        <f t="shared" si="4"/>
        <v>2</v>
      </c>
      <c r="I13" s="12">
        <f t="shared" si="4"/>
        <v>2</v>
      </c>
      <c r="J13" s="12">
        <f t="shared" si="4"/>
        <v>1</v>
      </c>
      <c r="K13" s="12">
        <f t="shared" si="4"/>
        <v>1</v>
      </c>
      <c r="L13" s="12">
        <f t="shared" si="4"/>
        <v>3</v>
      </c>
      <c r="M13" s="12">
        <f t="shared" si="4"/>
        <v>2</v>
      </c>
      <c r="N13" s="12">
        <f t="shared" si="4"/>
        <v>3</v>
      </c>
      <c r="O13" s="12">
        <f t="shared" si="4"/>
        <v>2</v>
      </c>
      <c r="P13" s="12">
        <f t="shared" si="4"/>
        <v>1</v>
      </c>
      <c r="Q13" s="12">
        <f t="shared" si="4"/>
        <v>0</v>
      </c>
      <c r="R13" s="12">
        <f t="shared" si="4"/>
        <v>1</v>
      </c>
      <c r="S13" s="12">
        <f t="shared" si="4"/>
        <v>2</v>
      </c>
      <c r="T13" s="12">
        <f t="shared" si="4"/>
        <v>2</v>
      </c>
      <c r="U13" s="12">
        <f t="shared" si="4"/>
        <v>2</v>
      </c>
      <c r="V13" s="12">
        <f t="shared" si="4"/>
        <v>3</v>
      </c>
      <c r="W13" s="12">
        <f t="shared" si="4"/>
        <v>1</v>
      </c>
      <c r="X13" s="12">
        <f t="shared" si="4"/>
        <v>0</v>
      </c>
      <c r="Y13" s="12">
        <f t="shared" si="4"/>
        <v>3</v>
      </c>
      <c r="Z13" s="12">
        <f t="shared" ref="Z13:AA13" si="5">SUM(Z10:Z12)</f>
        <v>3</v>
      </c>
      <c r="AA13" s="12">
        <f t="shared" si="5"/>
        <v>2</v>
      </c>
    </row>
    <row r="14" spans="1:28" s="22" customFormat="1" x14ac:dyDescent="0.55000000000000004">
      <c r="A14" s="38" t="s">
        <v>24</v>
      </c>
      <c r="B14" s="15">
        <f>SUM(C14:AA14)/25/3</f>
        <v>0.77333333333333332</v>
      </c>
      <c r="C14" s="11">
        <f>C13+Dodatno!C22</f>
        <v>1</v>
      </c>
      <c r="D14" s="11">
        <f>D13+Dodatno!D22</f>
        <v>1</v>
      </c>
      <c r="E14" s="11">
        <f>E13+Dodatno!E22</f>
        <v>4</v>
      </c>
      <c r="F14" s="11">
        <f>F13+Dodatno!F22</f>
        <v>3</v>
      </c>
      <c r="G14" s="11">
        <f>G13+Dodatno!G22</f>
        <v>2</v>
      </c>
      <c r="H14" s="11">
        <f>H13+Dodatno!H22</f>
        <v>3</v>
      </c>
      <c r="I14" s="11">
        <f>I13+Dodatno!I22</f>
        <v>2</v>
      </c>
      <c r="J14" s="11">
        <f>J13+Dodatno!J22</f>
        <v>1</v>
      </c>
      <c r="K14" s="11">
        <f>K13+Dodatno!K22</f>
        <v>2</v>
      </c>
      <c r="L14" s="11">
        <f>L13+Dodatno!L22</f>
        <v>3</v>
      </c>
      <c r="M14" s="11">
        <f>M13+Dodatno!M22</f>
        <v>2</v>
      </c>
      <c r="N14" s="11">
        <f>N13+Dodatno!N22</f>
        <v>3</v>
      </c>
      <c r="O14" s="11">
        <f>O13+Dodatno!O22</f>
        <v>2</v>
      </c>
      <c r="P14" s="11">
        <f>P13+Dodatno!P22</f>
        <v>3</v>
      </c>
      <c r="Q14" s="11">
        <f>Q13+Dodatno!Q22</f>
        <v>0</v>
      </c>
      <c r="R14" s="11">
        <f>R13+Dodatno!R22</f>
        <v>4</v>
      </c>
      <c r="S14" s="11">
        <f>S13+Dodatno!S22</f>
        <v>2</v>
      </c>
      <c r="T14" s="11">
        <f>T13+Dodatno!T22</f>
        <v>3</v>
      </c>
      <c r="U14" s="11">
        <f>U13+Dodatno!U22</f>
        <v>3</v>
      </c>
      <c r="V14" s="11">
        <f>V13+Dodatno!V22</f>
        <v>5</v>
      </c>
      <c r="W14" s="11">
        <f>W13+Dodatno!W22</f>
        <v>1</v>
      </c>
      <c r="X14" s="11">
        <f>X13+Dodatno!X22</f>
        <v>0</v>
      </c>
      <c r="Y14" s="11">
        <f>Y13+Dodatno!Y22</f>
        <v>3</v>
      </c>
      <c r="Z14" s="11">
        <f>Z13+Dodatno!Z22</f>
        <v>3</v>
      </c>
      <c r="AA14" s="11">
        <f>AA13+Dodatno!AA22</f>
        <v>2</v>
      </c>
    </row>
    <row r="15" spans="1:28" s="22" customFormat="1" x14ac:dyDescent="0.55000000000000004">
      <c r="A15" s="38" t="s">
        <v>22</v>
      </c>
      <c r="B15" s="15"/>
      <c r="C15" s="16">
        <f>C14/3</f>
        <v>0.33333333333333331</v>
      </c>
      <c r="D15" s="16">
        <f t="shared" ref="D15:AA15" si="6">D14/3</f>
        <v>0.33333333333333331</v>
      </c>
      <c r="E15" s="16">
        <f t="shared" si="6"/>
        <v>1.3333333333333333</v>
      </c>
      <c r="F15" s="16">
        <f t="shared" si="6"/>
        <v>1</v>
      </c>
      <c r="G15" s="16">
        <f t="shared" si="6"/>
        <v>0.66666666666666663</v>
      </c>
      <c r="H15" s="16">
        <f t="shared" si="6"/>
        <v>1</v>
      </c>
      <c r="I15" s="16">
        <f t="shared" si="6"/>
        <v>0.66666666666666663</v>
      </c>
      <c r="J15" s="16">
        <f t="shared" si="6"/>
        <v>0.33333333333333331</v>
      </c>
      <c r="K15" s="16">
        <f t="shared" si="6"/>
        <v>0.66666666666666663</v>
      </c>
      <c r="L15" s="16">
        <f t="shared" si="6"/>
        <v>1</v>
      </c>
      <c r="M15" s="16">
        <f t="shared" si="6"/>
        <v>0.66666666666666663</v>
      </c>
      <c r="N15" s="16">
        <f t="shared" si="6"/>
        <v>1</v>
      </c>
      <c r="O15" s="16">
        <f t="shared" si="6"/>
        <v>0.66666666666666663</v>
      </c>
      <c r="P15" s="16">
        <f t="shared" si="6"/>
        <v>1</v>
      </c>
      <c r="Q15" s="16">
        <f t="shared" si="6"/>
        <v>0</v>
      </c>
      <c r="R15" s="16">
        <f t="shared" si="6"/>
        <v>1.3333333333333333</v>
      </c>
      <c r="S15" s="16">
        <f t="shared" si="6"/>
        <v>0.66666666666666663</v>
      </c>
      <c r="T15" s="16">
        <f t="shared" si="6"/>
        <v>1</v>
      </c>
      <c r="U15" s="16">
        <f t="shared" si="6"/>
        <v>1</v>
      </c>
      <c r="V15" s="16">
        <f t="shared" si="6"/>
        <v>1.6666666666666667</v>
      </c>
      <c r="W15" s="16">
        <f t="shared" si="6"/>
        <v>0.33333333333333331</v>
      </c>
      <c r="X15" s="16">
        <f t="shared" si="6"/>
        <v>0</v>
      </c>
      <c r="Y15" s="16">
        <f t="shared" si="6"/>
        <v>1</v>
      </c>
      <c r="Z15" s="16">
        <f t="shared" si="6"/>
        <v>1</v>
      </c>
      <c r="AA15" s="16">
        <f t="shared" si="6"/>
        <v>0.66666666666666663</v>
      </c>
    </row>
    <row r="16" spans="1:28" s="18" customFormat="1" x14ac:dyDescent="0.55000000000000004">
      <c r="A16" s="42"/>
      <c r="B16" s="1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7" s="18" customFormat="1" x14ac:dyDescent="0.55000000000000004">
      <c r="A17" s="38" t="s">
        <v>62</v>
      </c>
      <c r="B17" s="16">
        <f>SUM(C17:Y17)/25</f>
        <v>0.68</v>
      </c>
      <c r="C17" s="11">
        <v>0</v>
      </c>
      <c r="D17" s="11">
        <v>1</v>
      </c>
      <c r="E17" s="11">
        <v>0</v>
      </c>
      <c r="F17" s="11">
        <v>1</v>
      </c>
      <c r="G17" s="11">
        <v>1</v>
      </c>
      <c r="H17" s="11">
        <v>0</v>
      </c>
      <c r="I17" s="11">
        <v>0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0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0</v>
      </c>
      <c r="Y17" s="11">
        <v>1</v>
      </c>
      <c r="Z17" s="11">
        <v>1</v>
      </c>
      <c r="AA17" s="11">
        <v>1</v>
      </c>
    </row>
    <row r="18" spans="1:27" s="18" customFormat="1" x14ac:dyDescent="0.55000000000000004">
      <c r="A18" s="38" t="s">
        <v>63</v>
      </c>
      <c r="B18" s="16">
        <f t="shared" ref="B18:B19" si="7">SUM(C18:Y18)/25</f>
        <v>0.08</v>
      </c>
      <c r="C18" s="11"/>
      <c r="D18" s="11"/>
      <c r="E18" s="11"/>
      <c r="F18" s="11"/>
      <c r="G18" s="11"/>
      <c r="H18" s="11">
        <v>1</v>
      </c>
      <c r="I18" s="11"/>
      <c r="J18" s="11"/>
      <c r="K18" s="11"/>
      <c r="L18" s="11"/>
      <c r="M18" s="11">
        <v>1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>
        <v>1</v>
      </c>
      <c r="AA18" s="11"/>
    </row>
    <row r="19" spans="1:27" s="18" customFormat="1" x14ac:dyDescent="0.55000000000000004">
      <c r="A19" s="38" t="s">
        <v>64</v>
      </c>
      <c r="B19" s="16">
        <f t="shared" si="7"/>
        <v>0.64</v>
      </c>
      <c r="C19" s="11">
        <v>0</v>
      </c>
      <c r="D19" s="11">
        <v>1</v>
      </c>
      <c r="E19" s="11">
        <v>1</v>
      </c>
      <c r="F19" s="11">
        <v>1</v>
      </c>
      <c r="G19" s="11">
        <v>0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0</v>
      </c>
      <c r="R19" s="11">
        <v>0</v>
      </c>
      <c r="S19" s="11">
        <v>1</v>
      </c>
      <c r="T19" s="11">
        <v>1</v>
      </c>
      <c r="U19" s="11">
        <v>1</v>
      </c>
      <c r="V19" s="11">
        <v>1</v>
      </c>
      <c r="W19" s="11">
        <v>0</v>
      </c>
      <c r="X19" s="11">
        <v>0</v>
      </c>
      <c r="Y19" s="11">
        <v>0</v>
      </c>
      <c r="Z19" s="11">
        <v>1</v>
      </c>
      <c r="AA19" s="11">
        <v>0</v>
      </c>
    </row>
    <row r="20" spans="1:27" s="22" customFormat="1" x14ac:dyDescent="0.55000000000000004">
      <c r="A20" s="39" t="s">
        <v>28</v>
      </c>
      <c r="B20" s="15">
        <f>SUM(C20:AA20)/25/3</f>
        <v>0.46666666666666662</v>
      </c>
      <c r="C20" s="12">
        <f t="shared" ref="C20:Y20" si="8">SUM(C17:C19)</f>
        <v>0</v>
      </c>
      <c r="D20" s="12">
        <f t="shared" si="8"/>
        <v>2</v>
      </c>
      <c r="E20" s="12">
        <f t="shared" si="8"/>
        <v>1</v>
      </c>
      <c r="F20" s="12">
        <f t="shared" si="8"/>
        <v>2</v>
      </c>
      <c r="G20" s="12">
        <f t="shared" si="8"/>
        <v>1</v>
      </c>
      <c r="H20" s="12">
        <f t="shared" si="8"/>
        <v>2</v>
      </c>
      <c r="I20" s="12">
        <f t="shared" si="8"/>
        <v>1</v>
      </c>
      <c r="J20" s="12">
        <f t="shared" si="8"/>
        <v>2</v>
      </c>
      <c r="K20" s="12">
        <f t="shared" si="8"/>
        <v>2</v>
      </c>
      <c r="L20" s="12">
        <f t="shared" si="8"/>
        <v>2</v>
      </c>
      <c r="M20" s="12">
        <f t="shared" si="8"/>
        <v>3</v>
      </c>
      <c r="N20" s="12">
        <f t="shared" si="8"/>
        <v>2</v>
      </c>
      <c r="O20" s="12">
        <f t="shared" si="8"/>
        <v>2</v>
      </c>
      <c r="P20" s="12">
        <f t="shared" si="8"/>
        <v>2</v>
      </c>
      <c r="Q20" s="12">
        <f t="shared" si="8"/>
        <v>0</v>
      </c>
      <c r="R20" s="12">
        <f t="shared" si="8"/>
        <v>1</v>
      </c>
      <c r="S20" s="12">
        <f t="shared" si="8"/>
        <v>2</v>
      </c>
      <c r="T20" s="12">
        <f t="shared" si="8"/>
        <v>2</v>
      </c>
      <c r="U20" s="12">
        <f t="shared" si="8"/>
        <v>2</v>
      </c>
      <c r="V20" s="12">
        <f t="shared" si="8"/>
        <v>2</v>
      </c>
      <c r="W20" s="12">
        <f t="shared" si="8"/>
        <v>1</v>
      </c>
      <c r="X20" s="12">
        <f t="shared" si="8"/>
        <v>0</v>
      </c>
      <c r="Y20" s="12">
        <f t="shared" si="8"/>
        <v>1</v>
      </c>
      <c r="Z20" s="12"/>
      <c r="AA20" s="12"/>
    </row>
    <row r="21" spans="1:27" s="22" customFormat="1" x14ac:dyDescent="0.55000000000000004">
      <c r="A21" s="38" t="s">
        <v>25</v>
      </c>
      <c r="B21" s="15">
        <f>SUM(C21:AA21)/25/3</f>
        <v>0.57333333333333336</v>
      </c>
      <c r="C21" s="11">
        <f>C20+Dodatno!C29</f>
        <v>0</v>
      </c>
      <c r="D21" s="11">
        <f>D20+Dodatno!D29</f>
        <v>2</v>
      </c>
      <c r="E21" s="11">
        <f>E20+Dodatno!E29</f>
        <v>1</v>
      </c>
      <c r="F21" s="11">
        <f>F20+Dodatno!F29</f>
        <v>2</v>
      </c>
      <c r="G21" s="11">
        <f>G20+Dodatno!G29</f>
        <v>2</v>
      </c>
      <c r="H21" s="11">
        <f>H20+Dodatno!H29</f>
        <v>2</v>
      </c>
      <c r="I21" s="11">
        <f>I20+Dodatno!I29</f>
        <v>1</v>
      </c>
      <c r="J21" s="11">
        <f>J20+Dodatno!J29</f>
        <v>2</v>
      </c>
      <c r="K21" s="11">
        <f>K20+Dodatno!K29</f>
        <v>2</v>
      </c>
      <c r="L21" s="11">
        <f>L20+Dodatno!L29</f>
        <v>3</v>
      </c>
      <c r="M21" s="11">
        <f>M20+Dodatno!M29</f>
        <v>4</v>
      </c>
      <c r="N21" s="11">
        <f>N20+Dodatno!N29</f>
        <v>2</v>
      </c>
      <c r="O21" s="11">
        <f>O20+Dodatno!O29</f>
        <v>2</v>
      </c>
      <c r="P21" s="11">
        <f>P20+Dodatno!P29</f>
        <v>2</v>
      </c>
      <c r="Q21" s="11">
        <f>Q20+Dodatno!Q29</f>
        <v>0</v>
      </c>
      <c r="R21" s="11">
        <f>R20+Dodatno!R29</f>
        <v>3</v>
      </c>
      <c r="S21" s="11">
        <f>S20+Dodatno!S29</f>
        <v>2</v>
      </c>
      <c r="T21" s="11">
        <f>T20+Dodatno!T29</f>
        <v>2</v>
      </c>
      <c r="U21" s="11">
        <f>U20+Dodatno!U29</f>
        <v>3</v>
      </c>
      <c r="V21" s="11">
        <f>V20+Dodatno!V29</f>
        <v>2</v>
      </c>
      <c r="W21" s="11">
        <f>W20+Dodatno!W29</f>
        <v>1</v>
      </c>
      <c r="X21" s="11">
        <f>X20+Dodatno!X29</f>
        <v>0</v>
      </c>
      <c r="Y21" s="11">
        <f>Y20+Dodatno!Y29</f>
        <v>1</v>
      </c>
      <c r="Z21" s="11">
        <f>Z20+Dodatno!Z29</f>
        <v>2</v>
      </c>
      <c r="AA21" s="11">
        <f>AA20+Dodatno!AA29</f>
        <v>0</v>
      </c>
    </row>
    <row r="22" spans="1:27" s="22" customFormat="1" x14ac:dyDescent="0.55000000000000004">
      <c r="A22" s="38" t="s">
        <v>22</v>
      </c>
      <c r="B22" s="15"/>
      <c r="C22" s="16">
        <f>C21/3</f>
        <v>0</v>
      </c>
      <c r="D22" s="16">
        <f t="shared" ref="D22:AA22" si="9">D21/3</f>
        <v>0.66666666666666663</v>
      </c>
      <c r="E22" s="16">
        <f t="shared" si="9"/>
        <v>0.33333333333333331</v>
      </c>
      <c r="F22" s="16">
        <f t="shared" si="9"/>
        <v>0.66666666666666663</v>
      </c>
      <c r="G22" s="16">
        <f t="shared" si="9"/>
        <v>0.66666666666666663</v>
      </c>
      <c r="H22" s="16">
        <f t="shared" si="9"/>
        <v>0.66666666666666663</v>
      </c>
      <c r="I22" s="16">
        <f t="shared" si="9"/>
        <v>0.33333333333333331</v>
      </c>
      <c r="J22" s="16">
        <f t="shared" si="9"/>
        <v>0.66666666666666663</v>
      </c>
      <c r="K22" s="16">
        <f t="shared" si="9"/>
        <v>0.66666666666666663</v>
      </c>
      <c r="L22" s="16">
        <f t="shared" si="9"/>
        <v>1</v>
      </c>
      <c r="M22" s="16">
        <f t="shared" si="9"/>
        <v>1.3333333333333333</v>
      </c>
      <c r="N22" s="16">
        <f t="shared" si="9"/>
        <v>0.66666666666666663</v>
      </c>
      <c r="O22" s="16">
        <f t="shared" si="9"/>
        <v>0.66666666666666663</v>
      </c>
      <c r="P22" s="16">
        <f t="shared" si="9"/>
        <v>0.66666666666666663</v>
      </c>
      <c r="Q22" s="16">
        <f t="shared" si="9"/>
        <v>0</v>
      </c>
      <c r="R22" s="16">
        <f t="shared" si="9"/>
        <v>1</v>
      </c>
      <c r="S22" s="16">
        <f t="shared" si="9"/>
        <v>0.66666666666666663</v>
      </c>
      <c r="T22" s="16">
        <f t="shared" si="9"/>
        <v>0.66666666666666663</v>
      </c>
      <c r="U22" s="16">
        <f t="shared" si="9"/>
        <v>1</v>
      </c>
      <c r="V22" s="16">
        <f t="shared" si="9"/>
        <v>0.66666666666666663</v>
      </c>
      <c r="W22" s="16">
        <f t="shared" si="9"/>
        <v>0.33333333333333331</v>
      </c>
      <c r="X22" s="16">
        <f t="shared" si="9"/>
        <v>0</v>
      </c>
      <c r="Y22" s="16">
        <f t="shared" si="9"/>
        <v>0.33333333333333331</v>
      </c>
      <c r="Z22" s="16">
        <f t="shared" si="9"/>
        <v>0.66666666666666663</v>
      </c>
      <c r="AA22" s="16">
        <f t="shared" si="9"/>
        <v>0</v>
      </c>
    </row>
    <row r="23" spans="1:27" s="18" customFormat="1" x14ac:dyDescent="0.55000000000000004">
      <c r="A23" s="42"/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7" s="18" customFormat="1" x14ac:dyDescent="0.55000000000000004">
      <c r="A24" s="38" t="s">
        <v>65</v>
      </c>
      <c r="B24" s="16">
        <f>SUM(C24:Y24)/25</f>
        <v>0.56000000000000005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0</v>
      </c>
      <c r="N24" s="11">
        <v>1</v>
      </c>
      <c r="O24" s="11">
        <v>1</v>
      </c>
      <c r="P24" s="11">
        <v>1</v>
      </c>
      <c r="Q24" s="11">
        <v>0</v>
      </c>
      <c r="R24" s="11">
        <v>1</v>
      </c>
      <c r="S24" s="11">
        <v>1</v>
      </c>
      <c r="T24" s="11">
        <v>1</v>
      </c>
      <c r="U24" s="11">
        <v>0</v>
      </c>
      <c r="V24" s="11">
        <v>1</v>
      </c>
      <c r="W24" s="11">
        <v>0</v>
      </c>
      <c r="X24" s="11">
        <v>1</v>
      </c>
      <c r="Y24" s="11">
        <v>0</v>
      </c>
      <c r="Z24" s="11">
        <v>1</v>
      </c>
      <c r="AA24" s="11">
        <v>0</v>
      </c>
    </row>
    <row r="25" spans="1:27" s="18" customFormat="1" x14ac:dyDescent="0.55000000000000004">
      <c r="A25" s="38" t="s">
        <v>66</v>
      </c>
      <c r="B25" s="16">
        <f>SUM(C25:Y25)/25</f>
        <v>0.76</v>
      </c>
      <c r="C25" s="11">
        <v>1</v>
      </c>
      <c r="D25" s="11">
        <v>0</v>
      </c>
      <c r="E25" s="11">
        <v>1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0</v>
      </c>
      <c r="P25" s="11">
        <v>1</v>
      </c>
      <c r="Q25" s="11">
        <v>0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0</v>
      </c>
      <c r="Z25" s="11">
        <v>1</v>
      </c>
      <c r="AA25" s="11">
        <v>1</v>
      </c>
    </row>
    <row r="26" spans="1:27" s="22" customFormat="1" x14ac:dyDescent="0.55000000000000004">
      <c r="A26" s="44" t="s">
        <v>29</v>
      </c>
      <c r="B26" s="15">
        <f>SUM(C26:Y26)/25/2</f>
        <v>0.66</v>
      </c>
      <c r="C26" s="12">
        <f t="shared" ref="C26:AA26" si="10">SUM(C24:C25)</f>
        <v>1</v>
      </c>
      <c r="D26" s="12">
        <f t="shared" si="10"/>
        <v>0</v>
      </c>
      <c r="E26" s="12">
        <f t="shared" si="10"/>
        <v>2</v>
      </c>
      <c r="F26" s="12">
        <f t="shared" si="10"/>
        <v>1</v>
      </c>
      <c r="G26" s="12">
        <f t="shared" si="10"/>
        <v>1</v>
      </c>
      <c r="H26" s="12">
        <f t="shared" si="10"/>
        <v>2</v>
      </c>
      <c r="I26" s="12">
        <f t="shared" si="10"/>
        <v>2</v>
      </c>
      <c r="J26" s="12">
        <f t="shared" si="10"/>
        <v>2</v>
      </c>
      <c r="K26" s="12">
        <f t="shared" si="10"/>
        <v>2</v>
      </c>
      <c r="L26" s="12">
        <f t="shared" si="10"/>
        <v>2</v>
      </c>
      <c r="M26" s="12">
        <f t="shared" si="10"/>
        <v>1</v>
      </c>
      <c r="N26" s="12">
        <f t="shared" si="10"/>
        <v>2</v>
      </c>
      <c r="O26" s="12">
        <f t="shared" si="10"/>
        <v>1</v>
      </c>
      <c r="P26" s="12">
        <f t="shared" si="10"/>
        <v>2</v>
      </c>
      <c r="Q26" s="12">
        <f t="shared" si="10"/>
        <v>0</v>
      </c>
      <c r="R26" s="12">
        <f t="shared" si="10"/>
        <v>2</v>
      </c>
      <c r="S26" s="12">
        <f t="shared" si="10"/>
        <v>2</v>
      </c>
      <c r="T26" s="12">
        <f t="shared" si="10"/>
        <v>2</v>
      </c>
      <c r="U26" s="12">
        <f t="shared" si="10"/>
        <v>1</v>
      </c>
      <c r="V26" s="12">
        <f t="shared" si="10"/>
        <v>2</v>
      </c>
      <c r="W26" s="12">
        <f t="shared" si="10"/>
        <v>1</v>
      </c>
      <c r="X26" s="12">
        <f t="shared" si="10"/>
        <v>2</v>
      </c>
      <c r="Y26" s="12">
        <f t="shared" si="10"/>
        <v>0</v>
      </c>
      <c r="Z26" s="12">
        <f t="shared" si="10"/>
        <v>2</v>
      </c>
      <c r="AA26" s="12">
        <f t="shared" si="10"/>
        <v>1</v>
      </c>
    </row>
    <row r="27" spans="1:27" s="18" customFormat="1" x14ac:dyDescent="0.55000000000000004">
      <c r="A27" s="38" t="s">
        <v>26</v>
      </c>
      <c r="B27" s="15">
        <f>SUM(C27:Y27)/25/2</f>
        <v>0.94</v>
      </c>
      <c r="C27" s="12">
        <f>C26+Dodatno!C36</f>
        <v>2</v>
      </c>
      <c r="D27" s="12">
        <f>D26+Dodatno!D36</f>
        <v>0</v>
      </c>
      <c r="E27" s="12">
        <f>E26+Dodatno!E36</f>
        <v>3</v>
      </c>
      <c r="F27" s="12">
        <f>F26+Dodatno!F36</f>
        <v>2</v>
      </c>
      <c r="G27" s="12">
        <f>G26+Dodatno!G36</f>
        <v>1</v>
      </c>
      <c r="H27" s="12">
        <f>H26+Dodatno!H36</f>
        <v>2</v>
      </c>
      <c r="I27" s="12">
        <f>I26+Dodatno!I36</f>
        <v>2</v>
      </c>
      <c r="J27" s="12">
        <f>J26+Dodatno!J36</f>
        <v>2</v>
      </c>
      <c r="K27" s="12">
        <f>K26+Dodatno!K36</f>
        <v>5</v>
      </c>
      <c r="L27" s="12">
        <f>L26+Dodatno!L36</f>
        <v>3</v>
      </c>
      <c r="M27" s="12">
        <f>M26+Dodatno!M36</f>
        <v>1</v>
      </c>
      <c r="N27" s="12">
        <f>N26+Dodatno!N36</f>
        <v>2</v>
      </c>
      <c r="O27" s="12">
        <f>O26+Dodatno!O36</f>
        <v>1</v>
      </c>
      <c r="P27" s="12">
        <f>P26+Dodatno!P36</f>
        <v>3</v>
      </c>
      <c r="Q27" s="12">
        <f>Q26+Dodatno!Q36</f>
        <v>0</v>
      </c>
      <c r="R27" s="12">
        <f>R26+Dodatno!R36</f>
        <v>3</v>
      </c>
      <c r="S27" s="12">
        <f>S26+Dodatno!S36</f>
        <v>5</v>
      </c>
      <c r="T27" s="12">
        <f>T26+Dodatno!T36</f>
        <v>2</v>
      </c>
      <c r="U27" s="12">
        <f>U26+Dodatno!U36</f>
        <v>2</v>
      </c>
      <c r="V27" s="12">
        <f>V26+Dodatno!V36</f>
        <v>3</v>
      </c>
      <c r="W27" s="12">
        <f>W26+Dodatno!W36</f>
        <v>1</v>
      </c>
      <c r="X27" s="12">
        <f>X26+Dodatno!X36</f>
        <v>2</v>
      </c>
      <c r="Y27" s="12">
        <f>Y26+Dodatno!Y36</f>
        <v>0</v>
      </c>
      <c r="Z27" s="12">
        <f>Z26+Dodatno!Z36</f>
        <v>2</v>
      </c>
      <c r="AA27" s="12">
        <f>AA26+Dodatno!AA36</f>
        <v>1</v>
      </c>
    </row>
    <row r="28" spans="1:27" s="18" customFormat="1" x14ac:dyDescent="0.55000000000000004">
      <c r="A28" s="38" t="s">
        <v>22</v>
      </c>
      <c r="B28" s="16"/>
      <c r="C28" s="16">
        <f>C27/2</f>
        <v>1</v>
      </c>
      <c r="D28" s="16">
        <f t="shared" ref="D28:AA28" si="11">D27/2</f>
        <v>0</v>
      </c>
      <c r="E28" s="16">
        <f t="shared" si="11"/>
        <v>1.5</v>
      </c>
      <c r="F28" s="16">
        <f t="shared" si="11"/>
        <v>1</v>
      </c>
      <c r="G28" s="16">
        <f t="shared" si="11"/>
        <v>0.5</v>
      </c>
      <c r="H28" s="16">
        <f t="shared" si="11"/>
        <v>1</v>
      </c>
      <c r="I28" s="16">
        <f t="shared" si="11"/>
        <v>1</v>
      </c>
      <c r="J28" s="16">
        <f t="shared" si="11"/>
        <v>1</v>
      </c>
      <c r="K28" s="16">
        <f t="shared" si="11"/>
        <v>2.5</v>
      </c>
      <c r="L28" s="16">
        <f t="shared" si="11"/>
        <v>1.5</v>
      </c>
      <c r="M28" s="16">
        <f t="shared" si="11"/>
        <v>0.5</v>
      </c>
      <c r="N28" s="16">
        <f t="shared" si="11"/>
        <v>1</v>
      </c>
      <c r="O28" s="16">
        <f t="shared" si="11"/>
        <v>0.5</v>
      </c>
      <c r="P28" s="16">
        <f t="shared" si="11"/>
        <v>1.5</v>
      </c>
      <c r="Q28" s="16">
        <f t="shared" si="11"/>
        <v>0</v>
      </c>
      <c r="R28" s="16">
        <f t="shared" si="11"/>
        <v>1.5</v>
      </c>
      <c r="S28" s="16">
        <f t="shared" si="11"/>
        <v>2.5</v>
      </c>
      <c r="T28" s="16">
        <f t="shared" si="11"/>
        <v>1</v>
      </c>
      <c r="U28" s="16">
        <f t="shared" si="11"/>
        <v>1</v>
      </c>
      <c r="V28" s="16">
        <f t="shared" si="11"/>
        <v>1.5</v>
      </c>
      <c r="W28" s="16">
        <f t="shared" si="11"/>
        <v>0.5</v>
      </c>
      <c r="X28" s="16">
        <f t="shared" si="11"/>
        <v>1</v>
      </c>
      <c r="Y28" s="16">
        <f t="shared" si="11"/>
        <v>0</v>
      </c>
      <c r="Z28" s="16">
        <f t="shared" si="11"/>
        <v>1</v>
      </c>
      <c r="AA28" s="16">
        <f t="shared" si="11"/>
        <v>0.5</v>
      </c>
    </row>
    <row r="29" spans="1:27" s="18" customFormat="1" x14ac:dyDescent="0.55000000000000004">
      <c r="A29" s="45"/>
      <c r="B29" s="23"/>
    </row>
    <row r="30" spans="1:27" s="30" customFormat="1" hidden="1" x14ac:dyDescent="0.55000000000000004">
      <c r="A30" s="38">
        <v>42740</v>
      </c>
      <c r="B30" s="16">
        <f t="shared" ref="B30:B33" si="12">SUM(C30:Y30)/23</f>
        <v>0.21739130434782608</v>
      </c>
      <c r="C30" s="11">
        <v>1</v>
      </c>
      <c r="D30" s="11">
        <v>1</v>
      </c>
      <c r="E30" s="11">
        <v>1</v>
      </c>
      <c r="F30" s="11">
        <v>1</v>
      </c>
      <c r="G30" s="11">
        <v>0</v>
      </c>
      <c r="H30" s="11">
        <v>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30" customFormat="1" hidden="1" x14ac:dyDescent="0.55000000000000004">
      <c r="A31" s="38">
        <v>42747</v>
      </c>
      <c r="B31" s="16">
        <f t="shared" si="12"/>
        <v>0.17391304347826086</v>
      </c>
      <c r="C31" s="11">
        <v>1</v>
      </c>
      <c r="D31" s="11">
        <v>1</v>
      </c>
      <c r="E31" s="11">
        <v>1</v>
      </c>
      <c r="F31" s="11">
        <v>0</v>
      </c>
      <c r="G31" s="11">
        <v>1</v>
      </c>
      <c r="H31" s="11">
        <v>0</v>
      </c>
      <c r="I31" s="11"/>
      <c r="J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30" customFormat="1" hidden="1" x14ac:dyDescent="0.55000000000000004">
      <c r="A32" s="38">
        <v>42753</v>
      </c>
      <c r="B32" s="16">
        <f t="shared" si="12"/>
        <v>0.13043478260869565</v>
      </c>
      <c r="C32" s="11">
        <v>1</v>
      </c>
      <c r="D32" s="11">
        <v>1</v>
      </c>
      <c r="E32" s="11">
        <v>1</v>
      </c>
      <c r="F32" s="11"/>
      <c r="G32" s="11"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30" customFormat="1" hidden="1" x14ac:dyDescent="0.55000000000000004">
      <c r="A33" s="38">
        <v>42761</v>
      </c>
      <c r="B33" s="16">
        <f t="shared" si="12"/>
        <v>0.17391304347826086</v>
      </c>
      <c r="C33" s="11">
        <v>1</v>
      </c>
      <c r="D33" s="11"/>
      <c r="E33" s="11">
        <v>0</v>
      </c>
      <c r="F33" s="11">
        <v>1</v>
      </c>
      <c r="G33" s="11">
        <v>1</v>
      </c>
      <c r="H33" s="11">
        <v>1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30" customFormat="1" hidden="1" x14ac:dyDescent="0.55000000000000004">
      <c r="A34" s="44" t="s">
        <v>30</v>
      </c>
      <c r="B34" s="15">
        <f>SUM(C34:Y34)/23/4</f>
        <v>0.17391304347826086</v>
      </c>
      <c r="C34" s="12">
        <f t="shared" ref="C34:Y34" si="13">SUM(C30:C33)</f>
        <v>4</v>
      </c>
      <c r="D34" s="12">
        <f t="shared" si="13"/>
        <v>3</v>
      </c>
      <c r="E34" s="12">
        <f t="shared" si="13"/>
        <v>3</v>
      </c>
      <c r="F34" s="12">
        <f t="shared" si="13"/>
        <v>2</v>
      </c>
      <c r="G34" s="12">
        <f t="shared" si="13"/>
        <v>2</v>
      </c>
      <c r="H34" s="12">
        <f t="shared" si="13"/>
        <v>2</v>
      </c>
      <c r="I34" s="12">
        <f t="shared" si="13"/>
        <v>0</v>
      </c>
      <c r="J34" s="12">
        <f t="shared" si="13"/>
        <v>0</v>
      </c>
      <c r="K34" s="12">
        <f t="shared" si="13"/>
        <v>0</v>
      </c>
      <c r="L34" s="12">
        <f t="shared" si="13"/>
        <v>0</v>
      </c>
      <c r="M34" s="12">
        <f t="shared" si="13"/>
        <v>0</v>
      </c>
      <c r="N34" s="12">
        <f>SUM(N30:N33)</f>
        <v>0</v>
      </c>
      <c r="O34" s="12">
        <f t="shared" si="13"/>
        <v>0</v>
      </c>
      <c r="P34" s="12">
        <f t="shared" si="13"/>
        <v>0</v>
      </c>
      <c r="Q34" s="12">
        <f t="shared" si="13"/>
        <v>0</v>
      </c>
      <c r="R34" s="12">
        <f t="shared" si="13"/>
        <v>0</v>
      </c>
      <c r="S34" s="12">
        <f t="shared" si="13"/>
        <v>0</v>
      </c>
      <c r="T34" s="12">
        <f t="shared" si="13"/>
        <v>0</v>
      </c>
      <c r="U34" s="12">
        <f t="shared" si="13"/>
        <v>0</v>
      </c>
      <c r="V34" s="12">
        <f t="shared" si="13"/>
        <v>0</v>
      </c>
      <c r="W34" s="12">
        <f t="shared" si="13"/>
        <v>0</v>
      </c>
      <c r="X34" s="12">
        <f t="shared" si="13"/>
        <v>0</v>
      </c>
      <c r="Y34" s="12">
        <f t="shared" si="13"/>
        <v>0</v>
      </c>
      <c r="Z34" s="12">
        <f t="shared" ref="Z34:AA34" si="14">SUM(Z30:Z33)</f>
        <v>0</v>
      </c>
      <c r="AA34" s="12">
        <f t="shared" si="14"/>
        <v>0</v>
      </c>
    </row>
    <row r="35" spans="1:27" s="30" customFormat="1" hidden="1" x14ac:dyDescent="0.55000000000000004">
      <c r="A35" s="38" t="s">
        <v>34</v>
      </c>
      <c r="B35" s="15">
        <f>SUM(C35:Y35)/23/4</f>
        <v>0.19565217391304349</v>
      </c>
      <c r="C35" s="12">
        <f>C34+Dodatno!C42</f>
        <v>4</v>
      </c>
      <c r="D35" s="12">
        <f>D34+Dodatno!D42</f>
        <v>3</v>
      </c>
      <c r="E35" s="12">
        <f>E34+Dodatno!E42</f>
        <v>3</v>
      </c>
      <c r="F35" s="12">
        <f>F34+Dodatno!F42</f>
        <v>2</v>
      </c>
      <c r="G35" s="12">
        <f>G34+Dodatno!G42</f>
        <v>2</v>
      </c>
      <c r="H35" s="12">
        <f>H34+Dodatno!H42</f>
        <v>2</v>
      </c>
      <c r="I35" s="12">
        <f>I34+Dodatno!I42</f>
        <v>0</v>
      </c>
      <c r="J35" s="12">
        <f>J34+Dodatno!J42</f>
        <v>0</v>
      </c>
      <c r="K35" s="12">
        <f>K34+Dodatno!K42</f>
        <v>0</v>
      </c>
      <c r="L35" s="12">
        <f>L34+Dodatno!L42</f>
        <v>0</v>
      </c>
      <c r="M35" s="12">
        <f>M34+Dodatno!M42</f>
        <v>0</v>
      </c>
      <c r="N35" s="12">
        <f>N34+Dodatno!N42</f>
        <v>0</v>
      </c>
      <c r="O35" s="12">
        <f>O34+Dodatno!O42</f>
        <v>0</v>
      </c>
      <c r="P35" s="12">
        <f>P34+Dodatno!P42</f>
        <v>0</v>
      </c>
      <c r="Q35" s="12">
        <f>Q34+Dodatno!Q42</f>
        <v>0</v>
      </c>
      <c r="R35" s="12">
        <f>R34+Dodatno!R42</f>
        <v>0</v>
      </c>
      <c r="S35" s="12">
        <f>S34+Dodatno!S42</f>
        <v>0</v>
      </c>
      <c r="T35" s="12">
        <f>T34+Dodatno!T42</f>
        <v>0</v>
      </c>
      <c r="U35" s="12">
        <f>U34+Dodatno!U42</f>
        <v>0</v>
      </c>
      <c r="V35" s="12">
        <f>V34+Dodatno!V42</f>
        <v>0</v>
      </c>
      <c r="W35" s="12">
        <f>W34+Dodatno!W42</f>
        <v>1</v>
      </c>
      <c r="X35" s="12">
        <f>X34+Dodatno!X42</f>
        <v>0</v>
      </c>
      <c r="Y35" s="12">
        <f>Y34+Dodatno!Y42</f>
        <v>1</v>
      </c>
      <c r="Z35" s="12">
        <f>Z34+Dodatno!Z42</f>
        <v>0</v>
      </c>
      <c r="AA35" s="12">
        <f>AA34+Dodatno!AA42</f>
        <v>0</v>
      </c>
    </row>
    <row r="36" spans="1:27" s="30" customFormat="1" hidden="1" x14ac:dyDescent="0.55000000000000004">
      <c r="A36" s="38" t="s">
        <v>22</v>
      </c>
      <c r="B36" s="16"/>
      <c r="C36" s="16">
        <f>C35/4</f>
        <v>1</v>
      </c>
      <c r="D36" s="16">
        <f t="shared" ref="D36:Y36" si="15">D35/4</f>
        <v>0.75</v>
      </c>
      <c r="E36" s="16">
        <f t="shared" si="15"/>
        <v>0.75</v>
      </c>
      <c r="F36" s="16">
        <f t="shared" si="15"/>
        <v>0.5</v>
      </c>
      <c r="G36" s="16">
        <f t="shared" si="15"/>
        <v>0.5</v>
      </c>
      <c r="H36" s="16">
        <f t="shared" si="15"/>
        <v>0.5</v>
      </c>
      <c r="I36" s="16">
        <f t="shared" si="15"/>
        <v>0</v>
      </c>
      <c r="J36" s="16">
        <f t="shared" si="15"/>
        <v>0</v>
      </c>
      <c r="K36" s="16">
        <f t="shared" si="15"/>
        <v>0</v>
      </c>
      <c r="L36" s="16">
        <f t="shared" si="15"/>
        <v>0</v>
      </c>
      <c r="M36" s="16">
        <f t="shared" si="15"/>
        <v>0</v>
      </c>
      <c r="N36" s="16">
        <f t="shared" si="15"/>
        <v>0</v>
      </c>
      <c r="O36" s="16">
        <f t="shared" si="15"/>
        <v>0</v>
      </c>
      <c r="P36" s="16">
        <f t="shared" si="15"/>
        <v>0</v>
      </c>
      <c r="Q36" s="16">
        <f t="shared" si="15"/>
        <v>0</v>
      </c>
      <c r="R36" s="16">
        <f t="shared" si="15"/>
        <v>0</v>
      </c>
      <c r="S36" s="16">
        <f t="shared" si="15"/>
        <v>0</v>
      </c>
      <c r="T36" s="16">
        <f t="shared" si="15"/>
        <v>0</v>
      </c>
      <c r="U36" s="16">
        <f t="shared" si="15"/>
        <v>0</v>
      </c>
      <c r="V36" s="16">
        <f t="shared" si="15"/>
        <v>0</v>
      </c>
      <c r="W36" s="16">
        <f t="shared" si="15"/>
        <v>0.25</v>
      </c>
      <c r="X36" s="16">
        <f t="shared" si="15"/>
        <v>0</v>
      </c>
      <c r="Y36" s="16">
        <f t="shared" si="15"/>
        <v>0.25</v>
      </c>
      <c r="Z36" s="16">
        <f t="shared" ref="Z36:AA36" si="16">Z35/4</f>
        <v>0</v>
      </c>
      <c r="AA36" s="16">
        <f t="shared" si="16"/>
        <v>0</v>
      </c>
    </row>
    <row r="37" spans="1:27" hidden="1" x14ac:dyDescent="0.55000000000000004">
      <c r="A37" s="46"/>
    </row>
    <row r="38" spans="1:27" s="18" customFormat="1" hidden="1" x14ac:dyDescent="0.55000000000000004">
      <c r="A38" s="41">
        <v>42768</v>
      </c>
      <c r="B38" s="24">
        <f t="shared" ref="B38:B42" si="17">SUM(C38:Y38)/23</f>
        <v>0.21739130434782608</v>
      </c>
      <c r="C38" s="25">
        <v>1</v>
      </c>
      <c r="D38" s="25">
        <v>1</v>
      </c>
      <c r="E38" s="25">
        <v>1</v>
      </c>
      <c r="F38" s="25">
        <v>1</v>
      </c>
      <c r="G38" s="25">
        <v>0</v>
      </c>
      <c r="H38" s="25">
        <v>1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s="18" customFormat="1" hidden="1" x14ac:dyDescent="0.55000000000000004">
      <c r="A39" s="41">
        <v>42772</v>
      </c>
      <c r="B39" s="24">
        <f t="shared" si="17"/>
        <v>0.13043478260869565</v>
      </c>
      <c r="C39" s="25">
        <v>0</v>
      </c>
      <c r="D39" s="25">
        <v>1</v>
      </c>
      <c r="E39" s="25">
        <v>1</v>
      </c>
      <c r="F39" s="25">
        <v>1</v>
      </c>
      <c r="G39" s="25">
        <v>0</v>
      </c>
      <c r="H39" s="25">
        <v>0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s="18" customFormat="1" hidden="1" x14ac:dyDescent="0.55000000000000004">
      <c r="A40" s="41">
        <v>42773</v>
      </c>
      <c r="B40" s="24">
        <f t="shared" si="17"/>
        <v>0.21739130434782608</v>
      </c>
      <c r="C40" s="25">
        <v>1</v>
      </c>
      <c r="D40" s="25">
        <v>0</v>
      </c>
      <c r="E40" s="25">
        <v>1</v>
      </c>
      <c r="F40" s="25">
        <v>1</v>
      </c>
      <c r="G40" s="25">
        <v>1</v>
      </c>
      <c r="H40" s="25">
        <v>1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s="18" customFormat="1" hidden="1" x14ac:dyDescent="0.55000000000000004">
      <c r="A41" s="41">
        <v>42782</v>
      </c>
      <c r="B41" s="24">
        <f t="shared" si="17"/>
        <v>0.13043478260869565</v>
      </c>
      <c r="C41" s="25"/>
      <c r="D41" s="25">
        <v>1</v>
      </c>
      <c r="E41" s="25">
        <v>1</v>
      </c>
      <c r="F41" s="25">
        <v>0</v>
      </c>
      <c r="G41" s="25">
        <v>0</v>
      </c>
      <c r="H41" s="25">
        <v>1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s="18" customFormat="1" hidden="1" x14ac:dyDescent="0.55000000000000004">
      <c r="A42" s="41">
        <v>42789</v>
      </c>
      <c r="B42" s="24">
        <f t="shared" si="17"/>
        <v>0.13043478260869565</v>
      </c>
      <c r="C42" s="25">
        <v>1</v>
      </c>
      <c r="D42" s="25">
        <v>1</v>
      </c>
      <c r="E42" s="25">
        <v>1</v>
      </c>
      <c r="F42" s="25">
        <v>0</v>
      </c>
      <c r="G42" s="25"/>
      <c r="H42" s="25">
        <v>0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idden="1" x14ac:dyDescent="0.55000000000000004">
      <c r="A43" s="47" t="s">
        <v>33</v>
      </c>
      <c r="B43" s="27">
        <f>SUM(C43:Y43)/23/5</f>
        <v>0.16521739130434782</v>
      </c>
      <c r="C43" s="28">
        <f t="shared" ref="C43:AA43" si="18">SUM(C38:C42)</f>
        <v>3</v>
      </c>
      <c r="D43" s="28">
        <f t="shared" si="18"/>
        <v>4</v>
      </c>
      <c r="E43" s="28">
        <f t="shared" si="18"/>
        <v>5</v>
      </c>
      <c r="F43" s="28">
        <f t="shared" si="18"/>
        <v>3</v>
      </c>
      <c r="G43" s="28">
        <f t="shared" si="18"/>
        <v>1</v>
      </c>
      <c r="H43" s="28">
        <f t="shared" si="18"/>
        <v>3</v>
      </c>
      <c r="I43" s="28">
        <f t="shared" si="18"/>
        <v>0</v>
      </c>
      <c r="J43" s="28">
        <f t="shared" si="18"/>
        <v>0</v>
      </c>
      <c r="K43" s="28">
        <f t="shared" si="18"/>
        <v>0</v>
      </c>
      <c r="L43" s="28">
        <f t="shared" si="18"/>
        <v>0</v>
      </c>
      <c r="M43" s="28">
        <f t="shared" si="18"/>
        <v>0</v>
      </c>
      <c r="N43" s="28">
        <f>SUM(N38:N42)</f>
        <v>0</v>
      </c>
      <c r="O43" s="28">
        <f t="shared" si="18"/>
        <v>0</v>
      </c>
      <c r="P43" s="28">
        <f t="shared" si="18"/>
        <v>0</v>
      </c>
      <c r="Q43" s="28">
        <f t="shared" si="18"/>
        <v>0</v>
      </c>
      <c r="R43" s="28">
        <f t="shared" si="18"/>
        <v>0</v>
      </c>
      <c r="S43" s="28">
        <f t="shared" si="18"/>
        <v>0</v>
      </c>
      <c r="T43" s="28">
        <f t="shared" si="18"/>
        <v>0</v>
      </c>
      <c r="U43" s="28">
        <f t="shared" si="18"/>
        <v>0</v>
      </c>
      <c r="V43" s="28">
        <f t="shared" si="18"/>
        <v>0</v>
      </c>
      <c r="W43" s="28">
        <f t="shared" si="18"/>
        <v>0</v>
      </c>
      <c r="X43" s="28">
        <f t="shared" si="18"/>
        <v>0</v>
      </c>
      <c r="Y43" s="28">
        <f t="shared" si="18"/>
        <v>0</v>
      </c>
      <c r="Z43" s="28">
        <f t="shared" si="18"/>
        <v>0</v>
      </c>
      <c r="AA43" s="28">
        <f t="shared" si="18"/>
        <v>0</v>
      </c>
    </row>
    <row r="44" spans="1:27" hidden="1" x14ac:dyDescent="0.55000000000000004">
      <c r="A44" s="41" t="s">
        <v>37</v>
      </c>
      <c r="B44" s="27">
        <f>SUM(C44:Y44)/23/5</f>
        <v>0.17391304347826086</v>
      </c>
      <c r="C44" s="28">
        <f>C43+Dodatno!C48</f>
        <v>3</v>
      </c>
      <c r="D44" s="28">
        <f>D43+Dodatno!D48</f>
        <v>4</v>
      </c>
      <c r="E44" s="28">
        <f>E43+Dodatno!E48</f>
        <v>5</v>
      </c>
      <c r="F44" s="28">
        <f>F43+Dodatno!F48</f>
        <v>3</v>
      </c>
      <c r="G44" s="28">
        <f>G43+Dodatno!G48</f>
        <v>1</v>
      </c>
      <c r="H44" s="28">
        <f>H43+Dodatno!H48</f>
        <v>3</v>
      </c>
      <c r="I44" s="28">
        <f>I43+Dodatno!I48</f>
        <v>0</v>
      </c>
      <c r="J44" s="28">
        <f>J43+Dodatno!J48</f>
        <v>0</v>
      </c>
      <c r="K44" s="28">
        <f>K43+Dodatno!K48</f>
        <v>0</v>
      </c>
      <c r="L44" s="28">
        <f>L43+Dodatno!L48</f>
        <v>0</v>
      </c>
      <c r="M44" s="28">
        <f>M43+Dodatno!M48</f>
        <v>0</v>
      </c>
      <c r="N44" s="28">
        <f>N43+Dodatno!N48</f>
        <v>0</v>
      </c>
      <c r="O44" s="28">
        <f>O43+Dodatno!O48</f>
        <v>0</v>
      </c>
      <c r="P44" s="28">
        <f>P43+Dodatno!P48</f>
        <v>0</v>
      </c>
      <c r="Q44" s="28">
        <f>Q43+Dodatno!Q48</f>
        <v>0</v>
      </c>
      <c r="R44" s="28">
        <f>R43+Dodatno!R48</f>
        <v>0</v>
      </c>
      <c r="S44" s="28">
        <f>S43+Dodatno!S48</f>
        <v>0</v>
      </c>
      <c r="T44" s="28">
        <f>T43+Dodatno!T48</f>
        <v>0</v>
      </c>
      <c r="U44" s="28">
        <f>U43+Dodatno!U48</f>
        <v>0</v>
      </c>
      <c r="V44" s="28">
        <f>V43+Dodatno!V48</f>
        <v>1</v>
      </c>
      <c r="W44" s="28">
        <f>W43+Dodatno!W48</f>
        <v>0</v>
      </c>
      <c r="X44" s="28">
        <f>X43+Dodatno!X48</f>
        <v>0</v>
      </c>
      <c r="Y44" s="28">
        <f>Y43+Dodatno!Y48</f>
        <v>0</v>
      </c>
      <c r="Z44" s="28">
        <f>Z43+Dodatno!Z48</f>
        <v>0</v>
      </c>
      <c r="AA44" s="28">
        <f>AA43+Dodatno!AA48</f>
        <v>0</v>
      </c>
    </row>
    <row r="45" spans="1:27" hidden="1" x14ac:dyDescent="0.55000000000000004">
      <c r="A45" s="41" t="s">
        <v>22</v>
      </c>
      <c r="B45" s="24"/>
      <c r="C45" s="24">
        <f>C44/5</f>
        <v>0.6</v>
      </c>
      <c r="D45" s="24">
        <f t="shared" ref="D45:AA45" si="19">D44/5</f>
        <v>0.8</v>
      </c>
      <c r="E45" s="24">
        <f t="shared" si="19"/>
        <v>1</v>
      </c>
      <c r="F45" s="24">
        <f t="shared" si="19"/>
        <v>0.6</v>
      </c>
      <c r="G45" s="24">
        <f t="shared" si="19"/>
        <v>0.2</v>
      </c>
      <c r="H45" s="24">
        <f t="shared" si="19"/>
        <v>0.6</v>
      </c>
      <c r="I45" s="24">
        <f t="shared" si="19"/>
        <v>0</v>
      </c>
      <c r="J45" s="24">
        <f t="shared" si="19"/>
        <v>0</v>
      </c>
      <c r="K45" s="24">
        <f t="shared" si="19"/>
        <v>0</v>
      </c>
      <c r="L45" s="24">
        <f t="shared" si="19"/>
        <v>0</v>
      </c>
      <c r="M45" s="24">
        <f t="shared" si="19"/>
        <v>0</v>
      </c>
      <c r="N45" s="24">
        <f t="shared" si="19"/>
        <v>0</v>
      </c>
      <c r="O45" s="24">
        <f t="shared" si="19"/>
        <v>0</v>
      </c>
      <c r="P45" s="24">
        <f t="shared" si="19"/>
        <v>0</v>
      </c>
      <c r="Q45" s="24">
        <f t="shared" si="19"/>
        <v>0</v>
      </c>
      <c r="R45" s="24">
        <f t="shared" si="19"/>
        <v>0</v>
      </c>
      <c r="S45" s="24">
        <f t="shared" si="19"/>
        <v>0</v>
      </c>
      <c r="T45" s="24">
        <f t="shared" si="19"/>
        <v>0</v>
      </c>
      <c r="U45" s="24">
        <f t="shared" si="19"/>
        <v>0</v>
      </c>
      <c r="V45" s="24">
        <f t="shared" si="19"/>
        <v>0.2</v>
      </c>
      <c r="W45" s="24">
        <f t="shared" si="19"/>
        <v>0</v>
      </c>
      <c r="X45" s="24">
        <f t="shared" si="19"/>
        <v>0</v>
      </c>
      <c r="Y45" s="24">
        <f t="shared" si="19"/>
        <v>0</v>
      </c>
      <c r="Z45" s="24">
        <f t="shared" si="19"/>
        <v>0</v>
      </c>
      <c r="AA45" s="24">
        <f t="shared" si="19"/>
        <v>0</v>
      </c>
    </row>
    <row r="46" spans="1:27" s="32" customFormat="1" hidden="1" x14ac:dyDescent="0.55000000000000004">
      <c r="A46" s="48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7" hidden="1" x14ac:dyDescent="0.55000000000000004">
      <c r="A47" s="41">
        <v>42803</v>
      </c>
      <c r="B47" s="24">
        <f t="shared" ref="B47:B50" si="20">SUM(C47:Y47)/23</f>
        <v>0.21739130434782608</v>
      </c>
      <c r="C47" s="25">
        <v>1</v>
      </c>
      <c r="D47" s="25">
        <v>1</v>
      </c>
      <c r="E47" s="25">
        <v>1</v>
      </c>
      <c r="F47" s="25">
        <v>1</v>
      </c>
      <c r="G47" s="25">
        <v>0</v>
      </c>
      <c r="H47" s="25">
        <v>1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idden="1" x14ac:dyDescent="0.55000000000000004">
      <c r="A48" s="41">
        <v>42811</v>
      </c>
      <c r="B48" s="24">
        <f t="shared" si="20"/>
        <v>0.39130434782608697</v>
      </c>
      <c r="C48" s="25">
        <v>2</v>
      </c>
      <c r="D48" s="25">
        <v>3</v>
      </c>
      <c r="E48" s="25">
        <v>3</v>
      </c>
      <c r="F48" s="25">
        <v>0</v>
      </c>
      <c r="G48" s="25">
        <v>1</v>
      </c>
      <c r="H48" s="25">
        <v>0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idden="1" x14ac:dyDescent="0.55000000000000004">
      <c r="A49" s="41">
        <v>42817</v>
      </c>
      <c r="B49" s="24">
        <f t="shared" si="20"/>
        <v>0.13043478260869565</v>
      </c>
      <c r="C49" s="25">
        <v>0</v>
      </c>
      <c r="D49" s="25">
        <v>0</v>
      </c>
      <c r="E49" s="25">
        <v>1</v>
      </c>
      <c r="F49" s="25">
        <v>1</v>
      </c>
      <c r="G49" s="25">
        <v>0</v>
      </c>
      <c r="H49" s="25">
        <v>1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idden="1" x14ac:dyDescent="0.55000000000000004">
      <c r="A50" s="41">
        <v>42824</v>
      </c>
      <c r="B50" s="24">
        <f t="shared" si="20"/>
        <v>0.21739130434782608</v>
      </c>
      <c r="C50" s="25">
        <v>1</v>
      </c>
      <c r="D50" s="25">
        <v>1</v>
      </c>
      <c r="E50" s="25">
        <v>1</v>
      </c>
      <c r="F50" s="25">
        <v>1</v>
      </c>
      <c r="G50" s="25">
        <v>0</v>
      </c>
      <c r="H50" s="25">
        <v>1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idden="1" x14ac:dyDescent="0.55000000000000004">
      <c r="A51" s="47" t="s">
        <v>36</v>
      </c>
      <c r="B51" s="27">
        <f>SUM(C51:Y51)/23/4</f>
        <v>0.2391304347826087</v>
      </c>
      <c r="C51" s="28">
        <f t="shared" ref="C51:AA51" si="21">SUM(C47:C50)</f>
        <v>4</v>
      </c>
      <c r="D51" s="28">
        <f t="shared" si="21"/>
        <v>5</v>
      </c>
      <c r="E51" s="28">
        <f t="shared" si="21"/>
        <v>6</v>
      </c>
      <c r="F51" s="28">
        <f t="shared" si="21"/>
        <v>3</v>
      </c>
      <c r="G51" s="28">
        <f t="shared" si="21"/>
        <v>1</v>
      </c>
      <c r="H51" s="28">
        <f t="shared" si="21"/>
        <v>3</v>
      </c>
      <c r="I51" s="28">
        <f t="shared" si="21"/>
        <v>0</v>
      </c>
      <c r="J51" s="28">
        <f t="shared" si="21"/>
        <v>0</v>
      </c>
      <c r="K51" s="28">
        <f t="shared" si="21"/>
        <v>0</v>
      </c>
      <c r="L51" s="28">
        <f t="shared" si="21"/>
        <v>0</v>
      </c>
      <c r="M51" s="28">
        <f t="shared" si="21"/>
        <v>0</v>
      </c>
      <c r="N51" s="28">
        <f t="shared" si="21"/>
        <v>0</v>
      </c>
      <c r="O51" s="28">
        <f t="shared" si="21"/>
        <v>0</v>
      </c>
      <c r="P51" s="28">
        <f t="shared" si="21"/>
        <v>0</v>
      </c>
      <c r="Q51" s="28">
        <f t="shared" si="21"/>
        <v>0</v>
      </c>
      <c r="R51" s="28">
        <f t="shared" si="21"/>
        <v>0</v>
      </c>
      <c r="S51" s="28">
        <f t="shared" si="21"/>
        <v>0</v>
      </c>
      <c r="T51" s="28">
        <f t="shared" si="21"/>
        <v>0</v>
      </c>
      <c r="U51" s="28">
        <f t="shared" si="21"/>
        <v>0</v>
      </c>
      <c r="V51" s="28">
        <f t="shared" si="21"/>
        <v>0</v>
      </c>
      <c r="W51" s="28">
        <f t="shared" si="21"/>
        <v>0</v>
      </c>
      <c r="X51" s="28">
        <f t="shared" si="21"/>
        <v>0</v>
      </c>
      <c r="Y51" s="28">
        <f t="shared" si="21"/>
        <v>0</v>
      </c>
      <c r="Z51" s="28">
        <f t="shared" si="21"/>
        <v>0</v>
      </c>
      <c r="AA51" s="28">
        <f t="shared" si="21"/>
        <v>0</v>
      </c>
    </row>
    <row r="52" spans="1:27" hidden="1" x14ac:dyDescent="0.55000000000000004">
      <c r="A52" s="41" t="s">
        <v>38</v>
      </c>
      <c r="B52" s="27">
        <f>SUM(C52:Y52)/23/4</f>
        <v>0.2391304347826087</v>
      </c>
      <c r="C52" s="28">
        <f>C51+Dodatno!C54</f>
        <v>4</v>
      </c>
      <c r="D52" s="28">
        <f>D51+Dodatno!D54</f>
        <v>5</v>
      </c>
      <c r="E52" s="28">
        <f>E51+Dodatno!E54</f>
        <v>6</v>
      </c>
      <c r="F52" s="28">
        <f>F51+Dodatno!F54</f>
        <v>3</v>
      </c>
      <c r="G52" s="28">
        <f>G51+Dodatno!G54</f>
        <v>1</v>
      </c>
      <c r="H52" s="28">
        <f>H51+Dodatno!H54</f>
        <v>3</v>
      </c>
      <c r="I52" s="28">
        <f>I51+Dodatno!I54</f>
        <v>0</v>
      </c>
      <c r="J52" s="28">
        <f>J51+Dodatno!J54</f>
        <v>0</v>
      </c>
      <c r="K52" s="28">
        <f>K51+Dodatno!K54</f>
        <v>0</v>
      </c>
      <c r="L52" s="28">
        <f>L51+Dodatno!L54</f>
        <v>0</v>
      </c>
      <c r="M52" s="28">
        <f>M51+Dodatno!M54</f>
        <v>0</v>
      </c>
      <c r="N52" s="28">
        <f>N51+Dodatno!N54</f>
        <v>0</v>
      </c>
      <c r="O52" s="28">
        <f>O51+Dodatno!O54</f>
        <v>0</v>
      </c>
      <c r="P52" s="28">
        <f>P51+Dodatno!P54</f>
        <v>0</v>
      </c>
      <c r="Q52" s="28">
        <f>Q51+Dodatno!Q54</f>
        <v>0</v>
      </c>
      <c r="R52" s="28">
        <f>R51+Dodatno!R54</f>
        <v>0</v>
      </c>
      <c r="S52" s="28">
        <f>S51+Dodatno!S54</f>
        <v>0</v>
      </c>
      <c r="T52" s="28">
        <f>T51+Dodatno!T54</f>
        <v>0</v>
      </c>
      <c r="U52" s="28">
        <f>U51+Dodatno!U54</f>
        <v>0</v>
      </c>
      <c r="V52" s="28">
        <f>V51+Dodatno!V54</f>
        <v>0</v>
      </c>
      <c r="W52" s="28">
        <f>W51+Dodatno!W54</f>
        <v>0</v>
      </c>
      <c r="X52" s="28">
        <f>X51+Dodatno!X54</f>
        <v>0</v>
      </c>
      <c r="Y52" s="28">
        <f>Y51+Dodatno!Y54</f>
        <v>0</v>
      </c>
      <c r="Z52" s="28">
        <f>Z51+Dodatno!Z54</f>
        <v>0</v>
      </c>
      <c r="AA52" s="28">
        <f>AA51+Dodatno!AA54</f>
        <v>0</v>
      </c>
    </row>
    <row r="53" spans="1:27" hidden="1" x14ac:dyDescent="0.55000000000000004">
      <c r="A53" s="41" t="s">
        <v>22</v>
      </c>
      <c r="B53" s="24"/>
      <c r="C53" s="24">
        <f>C52/4</f>
        <v>1</v>
      </c>
      <c r="D53" s="24">
        <f t="shared" ref="D53:AA53" si="22">D52/4</f>
        <v>1.25</v>
      </c>
      <c r="E53" s="24">
        <f t="shared" si="22"/>
        <v>1.5</v>
      </c>
      <c r="F53" s="24">
        <f t="shared" si="22"/>
        <v>0.75</v>
      </c>
      <c r="G53" s="24">
        <f t="shared" si="22"/>
        <v>0.25</v>
      </c>
      <c r="H53" s="24">
        <f t="shared" si="22"/>
        <v>0.75</v>
      </c>
      <c r="I53" s="24">
        <f t="shared" si="22"/>
        <v>0</v>
      </c>
      <c r="J53" s="24">
        <f t="shared" si="22"/>
        <v>0</v>
      </c>
      <c r="K53" s="24">
        <f t="shared" si="22"/>
        <v>0</v>
      </c>
      <c r="L53" s="24">
        <f t="shared" si="22"/>
        <v>0</v>
      </c>
      <c r="M53" s="24">
        <f t="shared" si="22"/>
        <v>0</v>
      </c>
      <c r="N53" s="24">
        <f t="shared" si="22"/>
        <v>0</v>
      </c>
      <c r="O53" s="24">
        <f t="shared" si="22"/>
        <v>0</v>
      </c>
      <c r="P53" s="24">
        <f t="shared" si="22"/>
        <v>0</v>
      </c>
      <c r="Q53" s="24">
        <f t="shared" si="22"/>
        <v>0</v>
      </c>
      <c r="R53" s="24">
        <f t="shared" si="22"/>
        <v>0</v>
      </c>
      <c r="S53" s="24">
        <f t="shared" si="22"/>
        <v>0</v>
      </c>
      <c r="T53" s="24">
        <f t="shared" si="22"/>
        <v>0</v>
      </c>
      <c r="U53" s="24">
        <f t="shared" si="22"/>
        <v>0</v>
      </c>
      <c r="V53" s="24">
        <f t="shared" si="22"/>
        <v>0</v>
      </c>
      <c r="W53" s="24">
        <f t="shared" si="22"/>
        <v>0</v>
      </c>
      <c r="X53" s="24">
        <f t="shared" si="22"/>
        <v>0</v>
      </c>
      <c r="Y53" s="24">
        <f t="shared" si="22"/>
        <v>0</v>
      </c>
      <c r="Z53" s="24">
        <f t="shared" si="22"/>
        <v>0</v>
      </c>
      <c r="AA53" s="24">
        <f t="shared" si="22"/>
        <v>0</v>
      </c>
    </row>
    <row r="54" spans="1:27" hidden="1" x14ac:dyDescent="0.55000000000000004">
      <c r="A54" s="46"/>
    </row>
    <row r="55" spans="1:27" hidden="1" x14ac:dyDescent="0.55000000000000004">
      <c r="A55" s="41">
        <v>42831</v>
      </c>
      <c r="B55" s="24">
        <f t="shared" ref="B55:B58" si="23">SUM(C55:Y55)/23</f>
        <v>0.17391304347826086</v>
      </c>
      <c r="C55" s="25">
        <v>1</v>
      </c>
      <c r="D55" s="25">
        <v>1</v>
      </c>
      <c r="E55" s="25">
        <v>1</v>
      </c>
      <c r="F55" s="25">
        <v>0</v>
      </c>
      <c r="G55" s="25">
        <v>1</v>
      </c>
      <c r="H55" s="25">
        <v>0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idden="1" x14ac:dyDescent="0.55000000000000004">
      <c r="A56" s="41">
        <v>42836</v>
      </c>
      <c r="B56" s="24">
        <f t="shared" si="23"/>
        <v>0.17391304347826086</v>
      </c>
      <c r="C56" s="25">
        <v>1</v>
      </c>
      <c r="D56" s="25">
        <v>1</v>
      </c>
      <c r="E56" s="25">
        <v>1</v>
      </c>
      <c r="F56" s="25">
        <v>0</v>
      </c>
      <c r="G56" s="25">
        <v>1</v>
      </c>
      <c r="H56" s="25">
        <v>0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idden="1" x14ac:dyDescent="0.55000000000000004">
      <c r="A57" s="41">
        <v>42843</v>
      </c>
      <c r="B57" s="24">
        <f t="shared" si="23"/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idden="1" x14ac:dyDescent="0.55000000000000004">
      <c r="A58" s="43">
        <v>42852</v>
      </c>
      <c r="B58" s="24">
        <f t="shared" si="23"/>
        <v>0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idden="1" x14ac:dyDescent="0.55000000000000004">
      <c r="A59" s="47" t="s">
        <v>40</v>
      </c>
      <c r="B59" s="27">
        <f>SUM(C59:Y59)/23/3</f>
        <v>0.11594202898550725</v>
      </c>
      <c r="C59" s="28">
        <f>SUM(C55:C57)</f>
        <v>2</v>
      </c>
      <c r="D59" s="28">
        <f t="shared" ref="D59:AA59" si="24">SUM(D55:D57)</f>
        <v>2</v>
      </c>
      <c r="E59" s="28">
        <f t="shared" si="24"/>
        <v>2</v>
      </c>
      <c r="F59" s="28">
        <f t="shared" si="24"/>
        <v>0</v>
      </c>
      <c r="G59" s="28">
        <f t="shared" si="24"/>
        <v>2</v>
      </c>
      <c r="H59" s="28">
        <f t="shared" si="24"/>
        <v>0</v>
      </c>
      <c r="I59" s="28">
        <f t="shared" si="24"/>
        <v>0</v>
      </c>
      <c r="J59" s="28">
        <f t="shared" si="24"/>
        <v>0</v>
      </c>
      <c r="K59" s="28">
        <f t="shared" si="24"/>
        <v>0</v>
      </c>
      <c r="L59" s="28">
        <f t="shared" si="24"/>
        <v>0</v>
      </c>
      <c r="M59" s="28">
        <f t="shared" si="24"/>
        <v>0</v>
      </c>
      <c r="N59" s="28">
        <f t="shared" si="24"/>
        <v>0</v>
      </c>
      <c r="O59" s="28">
        <f t="shared" si="24"/>
        <v>0</v>
      </c>
      <c r="P59" s="28">
        <f t="shared" si="24"/>
        <v>0</v>
      </c>
      <c r="Q59" s="28">
        <f t="shared" si="24"/>
        <v>0</v>
      </c>
      <c r="R59" s="28">
        <f t="shared" si="24"/>
        <v>0</v>
      </c>
      <c r="S59" s="28">
        <f t="shared" si="24"/>
        <v>0</v>
      </c>
      <c r="T59" s="28">
        <f t="shared" si="24"/>
        <v>0</v>
      </c>
      <c r="U59" s="28">
        <f t="shared" si="24"/>
        <v>0</v>
      </c>
      <c r="V59" s="28">
        <f t="shared" si="24"/>
        <v>0</v>
      </c>
      <c r="W59" s="28">
        <f t="shared" si="24"/>
        <v>0</v>
      </c>
      <c r="X59" s="28">
        <f t="shared" si="24"/>
        <v>0</v>
      </c>
      <c r="Y59" s="28">
        <f t="shared" si="24"/>
        <v>0</v>
      </c>
      <c r="Z59" s="28">
        <f t="shared" si="24"/>
        <v>0</v>
      </c>
      <c r="AA59" s="28">
        <f t="shared" si="24"/>
        <v>0</v>
      </c>
    </row>
    <row r="60" spans="1:27" hidden="1" x14ac:dyDescent="0.55000000000000004">
      <c r="A60" s="41" t="s">
        <v>41</v>
      </c>
      <c r="B60" s="27">
        <f>SUM(C60:Y60)/23/3</f>
        <v>0.36231884057971014</v>
      </c>
      <c r="C60" s="28">
        <f>C59+Dodatno!C60</f>
        <v>2</v>
      </c>
      <c r="D60" s="28">
        <f>D59+Dodatno!D60</f>
        <v>2</v>
      </c>
      <c r="E60" s="28">
        <f>E59+Dodatno!E60</f>
        <v>2</v>
      </c>
      <c r="F60" s="28">
        <f>F59+Dodatno!F60</f>
        <v>3</v>
      </c>
      <c r="G60" s="28">
        <f>G59+Dodatno!G60</f>
        <v>2</v>
      </c>
      <c r="H60" s="28">
        <f>H59+Dodatno!H60</f>
        <v>0</v>
      </c>
      <c r="I60" s="28">
        <f>I59+Dodatno!I60</f>
        <v>0</v>
      </c>
      <c r="J60" s="28">
        <f>J59+Dodatno!J60</f>
        <v>0</v>
      </c>
      <c r="K60" s="28">
        <f>K59+Dodatno!K60</f>
        <v>1</v>
      </c>
      <c r="L60" s="28">
        <f>L59+Dodatno!L60</f>
        <v>0</v>
      </c>
      <c r="M60" s="28">
        <f>M59+Dodatno!M60</f>
        <v>1</v>
      </c>
      <c r="N60" s="28">
        <f>N59+Dodatno!N60</f>
        <v>0</v>
      </c>
      <c r="O60" s="28">
        <f>O59+Dodatno!O60</f>
        <v>1</v>
      </c>
      <c r="P60" s="28">
        <f>P59+Dodatno!P60</f>
        <v>1</v>
      </c>
      <c r="Q60" s="28">
        <f>Q59+Dodatno!Q60</f>
        <v>1</v>
      </c>
      <c r="R60" s="28">
        <f>R59+Dodatno!R60</f>
        <v>1</v>
      </c>
      <c r="S60" s="28">
        <f>S59+Dodatno!S60</f>
        <v>3</v>
      </c>
      <c r="T60" s="28">
        <f>T59+Dodatno!T60</f>
        <v>0</v>
      </c>
      <c r="U60" s="28">
        <f>U59+Dodatno!U60</f>
        <v>2</v>
      </c>
      <c r="V60" s="28">
        <f>V59+Dodatno!V60</f>
        <v>0</v>
      </c>
      <c r="W60" s="28">
        <f>W59+Dodatno!W60</f>
        <v>1</v>
      </c>
      <c r="X60" s="28">
        <f>X59+Dodatno!X60</f>
        <v>1</v>
      </c>
      <c r="Y60" s="28">
        <f>Y59+Dodatno!Y60</f>
        <v>1</v>
      </c>
      <c r="Z60" s="28">
        <f>Z59+Dodatno!Z60</f>
        <v>0</v>
      </c>
      <c r="AA60" s="28">
        <f>AA59+Dodatno!AA60</f>
        <v>0</v>
      </c>
    </row>
    <row r="61" spans="1:27" hidden="1" x14ac:dyDescent="0.55000000000000004">
      <c r="A61" s="41" t="s">
        <v>22</v>
      </c>
      <c r="B61" s="24"/>
      <c r="C61" s="24">
        <f>C60/3</f>
        <v>0.66666666666666663</v>
      </c>
      <c r="D61" s="24">
        <f t="shared" ref="D61:AA61" si="25">D60/3</f>
        <v>0.66666666666666663</v>
      </c>
      <c r="E61" s="24">
        <f t="shared" si="25"/>
        <v>0.66666666666666663</v>
      </c>
      <c r="F61" s="24">
        <f t="shared" si="25"/>
        <v>1</v>
      </c>
      <c r="G61" s="24">
        <f t="shared" si="25"/>
        <v>0.66666666666666663</v>
      </c>
      <c r="H61" s="24">
        <f t="shared" si="25"/>
        <v>0</v>
      </c>
      <c r="I61" s="24">
        <f t="shared" si="25"/>
        <v>0</v>
      </c>
      <c r="J61" s="24">
        <f t="shared" si="25"/>
        <v>0</v>
      </c>
      <c r="K61" s="24">
        <f t="shared" si="25"/>
        <v>0.33333333333333331</v>
      </c>
      <c r="L61" s="24">
        <f t="shared" si="25"/>
        <v>0</v>
      </c>
      <c r="M61" s="24">
        <f t="shared" si="25"/>
        <v>0.33333333333333331</v>
      </c>
      <c r="N61" s="24">
        <f t="shared" si="25"/>
        <v>0</v>
      </c>
      <c r="O61" s="24">
        <f t="shared" si="25"/>
        <v>0.33333333333333331</v>
      </c>
      <c r="P61" s="24">
        <f t="shared" si="25"/>
        <v>0.33333333333333331</v>
      </c>
      <c r="Q61" s="24">
        <f t="shared" si="25"/>
        <v>0.33333333333333331</v>
      </c>
      <c r="R61" s="24">
        <f t="shared" si="25"/>
        <v>0.33333333333333331</v>
      </c>
      <c r="S61" s="24">
        <f t="shared" si="25"/>
        <v>1</v>
      </c>
      <c r="T61" s="24">
        <f t="shared" si="25"/>
        <v>0</v>
      </c>
      <c r="U61" s="24">
        <f t="shared" si="25"/>
        <v>0.66666666666666663</v>
      </c>
      <c r="V61" s="24">
        <f t="shared" si="25"/>
        <v>0</v>
      </c>
      <c r="W61" s="24">
        <f t="shared" si="25"/>
        <v>0.33333333333333331</v>
      </c>
      <c r="X61" s="24">
        <f t="shared" si="25"/>
        <v>0.33333333333333331</v>
      </c>
      <c r="Y61" s="24">
        <f t="shared" si="25"/>
        <v>0.33333333333333331</v>
      </c>
      <c r="Z61" s="24">
        <f t="shared" si="25"/>
        <v>0</v>
      </c>
      <c r="AA61" s="24">
        <f t="shared" si="25"/>
        <v>0</v>
      </c>
    </row>
    <row r="62" spans="1:27" hidden="1" x14ac:dyDescent="0.55000000000000004">
      <c r="A62" s="46"/>
    </row>
    <row r="63" spans="1:27" hidden="1" x14ac:dyDescent="0.55000000000000004">
      <c r="A63" s="42">
        <v>42859</v>
      </c>
      <c r="B63" s="16">
        <f t="shared" ref="B63:B66" si="26">SUM(C63:Y63)/23</f>
        <v>0.13043478260869565</v>
      </c>
      <c r="C63" s="11">
        <v>1</v>
      </c>
      <c r="D63" s="11">
        <v>1</v>
      </c>
      <c r="E63" s="11">
        <v>0</v>
      </c>
      <c r="F63" s="11">
        <v>1</v>
      </c>
      <c r="G63" s="11">
        <v>0</v>
      </c>
      <c r="H63" s="11"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idden="1" x14ac:dyDescent="0.55000000000000004">
      <c r="A64" s="42">
        <v>42866</v>
      </c>
      <c r="B64" s="16">
        <f t="shared" si="26"/>
        <v>4.3478260869565216E-2</v>
      </c>
      <c r="C64" s="11">
        <v>0</v>
      </c>
      <c r="D64" s="11">
        <v>0</v>
      </c>
      <c r="E64" s="11">
        <v>1</v>
      </c>
      <c r="F64" s="11">
        <v>0</v>
      </c>
      <c r="G64" s="11">
        <v>0</v>
      </c>
      <c r="H64" s="11">
        <v>0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idden="1" x14ac:dyDescent="0.55000000000000004">
      <c r="A65" s="42">
        <v>42873</v>
      </c>
      <c r="B65" s="16">
        <f t="shared" si="26"/>
        <v>0.17391304347826086</v>
      </c>
      <c r="C65" s="11">
        <v>1</v>
      </c>
      <c r="D65" s="11">
        <v>0</v>
      </c>
      <c r="E65" s="11">
        <v>1</v>
      </c>
      <c r="F65" s="11">
        <v>1</v>
      </c>
      <c r="G65" s="11">
        <v>1</v>
      </c>
      <c r="H65" s="11"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idden="1" x14ac:dyDescent="0.55000000000000004">
      <c r="A66" s="42">
        <v>42880</v>
      </c>
      <c r="B66" s="16">
        <f t="shared" si="26"/>
        <v>0.21739130434782608</v>
      </c>
      <c r="C66" s="11">
        <v>1</v>
      </c>
      <c r="D66" s="11">
        <v>1</v>
      </c>
      <c r="E66" s="11">
        <v>1</v>
      </c>
      <c r="F66" s="11"/>
      <c r="G66" s="11">
        <v>1</v>
      </c>
      <c r="H66" s="11">
        <v>1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idden="1" x14ac:dyDescent="0.55000000000000004">
      <c r="A67" s="49" t="s">
        <v>43</v>
      </c>
      <c r="B67" s="15">
        <f>SUM(C67:Y67)/23/4</f>
        <v>0.14130434782608695</v>
      </c>
      <c r="C67" s="12">
        <f t="shared" ref="C67:AA67" si="27">SUM(C63:C66)</f>
        <v>3</v>
      </c>
      <c r="D67" s="12">
        <f t="shared" si="27"/>
        <v>2</v>
      </c>
      <c r="E67" s="12">
        <f t="shared" si="27"/>
        <v>3</v>
      </c>
      <c r="F67" s="12">
        <f t="shared" si="27"/>
        <v>2</v>
      </c>
      <c r="G67" s="12">
        <f t="shared" si="27"/>
        <v>2</v>
      </c>
      <c r="H67" s="12">
        <f t="shared" si="27"/>
        <v>1</v>
      </c>
      <c r="I67" s="12">
        <f t="shared" si="27"/>
        <v>0</v>
      </c>
      <c r="J67" s="12">
        <f t="shared" si="27"/>
        <v>0</v>
      </c>
      <c r="K67" s="12">
        <f t="shared" si="27"/>
        <v>0</v>
      </c>
      <c r="L67" s="12">
        <f t="shared" si="27"/>
        <v>0</v>
      </c>
      <c r="M67" s="12">
        <f t="shared" si="27"/>
        <v>0</v>
      </c>
      <c r="N67" s="12">
        <f t="shared" si="27"/>
        <v>0</v>
      </c>
      <c r="O67" s="12">
        <f t="shared" si="27"/>
        <v>0</v>
      </c>
      <c r="P67" s="12">
        <f t="shared" si="27"/>
        <v>0</v>
      </c>
      <c r="Q67" s="12">
        <f t="shared" si="27"/>
        <v>0</v>
      </c>
      <c r="R67" s="12">
        <f t="shared" si="27"/>
        <v>0</v>
      </c>
      <c r="S67" s="12">
        <f t="shared" si="27"/>
        <v>0</v>
      </c>
      <c r="T67" s="12">
        <f t="shared" si="27"/>
        <v>0</v>
      </c>
      <c r="U67" s="12">
        <f t="shared" si="27"/>
        <v>0</v>
      </c>
      <c r="V67" s="12">
        <f t="shared" si="27"/>
        <v>0</v>
      </c>
      <c r="W67" s="12">
        <f t="shared" si="27"/>
        <v>0</v>
      </c>
      <c r="X67" s="12">
        <f t="shared" si="27"/>
        <v>0</v>
      </c>
      <c r="Y67" s="12">
        <f t="shared" si="27"/>
        <v>0</v>
      </c>
      <c r="Z67" s="12">
        <f t="shared" si="27"/>
        <v>0</v>
      </c>
      <c r="AA67" s="12">
        <f t="shared" si="27"/>
        <v>0</v>
      </c>
    </row>
    <row r="68" spans="1:27" hidden="1" x14ac:dyDescent="0.55000000000000004">
      <c r="A68" s="50" t="s">
        <v>44</v>
      </c>
      <c r="B68" s="15">
        <f>SUM(C68:Y68)/23/4</f>
        <v>0.36956521739130432</v>
      </c>
      <c r="C68" s="12">
        <f>C67+Dodatno!C66</f>
        <v>4</v>
      </c>
      <c r="D68" s="12">
        <f>D67+Dodatno!D66</f>
        <v>2</v>
      </c>
      <c r="E68" s="12">
        <f>E67+Dodatno!E66</f>
        <v>5</v>
      </c>
      <c r="F68" s="12">
        <f>F67+Dodatno!F66</f>
        <v>5</v>
      </c>
      <c r="G68" s="12">
        <f>G67+Dodatno!G66</f>
        <v>3</v>
      </c>
      <c r="H68" s="12">
        <f>H67+Dodatno!H66</f>
        <v>1</v>
      </c>
      <c r="I68" s="12">
        <f>I67+Dodatno!I66</f>
        <v>0</v>
      </c>
      <c r="J68" s="12">
        <f>J67+Dodatno!J66</f>
        <v>0</v>
      </c>
      <c r="K68" s="12">
        <f>K67+Dodatno!K66</f>
        <v>0</v>
      </c>
      <c r="L68" s="12">
        <f>L67+Dodatno!L66</f>
        <v>2</v>
      </c>
      <c r="M68" s="12">
        <f>M67+Dodatno!M66</f>
        <v>0</v>
      </c>
      <c r="N68" s="12">
        <f>N67+Dodatno!N66</f>
        <v>0</v>
      </c>
      <c r="O68" s="12">
        <f>O67+Dodatno!O66</f>
        <v>0</v>
      </c>
      <c r="P68" s="12">
        <f>P67+Dodatno!P66</f>
        <v>0</v>
      </c>
      <c r="Q68" s="12">
        <f>Q67+Dodatno!Q66</f>
        <v>1</v>
      </c>
      <c r="R68" s="12">
        <f>R67+Dodatno!R66</f>
        <v>1</v>
      </c>
      <c r="S68" s="12">
        <f>S67+Dodatno!S66</f>
        <v>6</v>
      </c>
      <c r="T68" s="12">
        <f>T67+Dodatno!T66</f>
        <v>0</v>
      </c>
      <c r="U68" s="12">
        <f>U67+Dodatno!U66</f>
        <v>2</v>
      </c>
      <c r="V68" s="12">
        <f>V67+Dodatno!V66</f>
        <v>0</v>
      </c>
      <c r="W68" s="12">
        <f>W67+Dodatno!W66</f>
        <v>0</v>
      </c>
      <c r="X68" s="12">
        <f>X67+Dodatno!X66</f>
        <v>1</v>
      </c>
      <c r="Y68" s="12">
        <f>Y67+Dodatno!Y66</f>
        <v>1</v>
      </c>
      <c r="Z68" s="12">
        <f>Z67+Dodatno!Z66</f>
        <v>0</v>
      </c>
      <c r="AA68" s="12">
        <f>AA67+Dodatno!AA66</f>
        <v>1</v>
      </c>
    </row>
    <row r="69" spans="1:27" hidden="1" x14ac:dyDescent="0.55000000000000004">
      <c r="A69" s="50" t="s">
        <v>22</v>
      </c>
      <c r="B69" s="16"/>
      <c r="C69" s="16">
        <f>C68/4</f>
        <v>1</v>
      </c>
      <c r="D69" s="16">
        <f t="shared" ref="D69:AA69" si="28">D68/4</f>
        <v>0.5</v>
      </c>
      <c r="E69" s="16">
        <f t="shared" si="28"/>
        <v>1.25</v>
      </c>
      <c r="F69" s="16">
        <f t="shared" si="28"/>
        <v>1.25</v>
      </c>
      <c r="G69" s="16">
        <f t="shared" si="28"/>
        <v>0.75</v>
      </c>
      <c r="H69" s="16">
        <f t="shared" si="28"/>
        <v>0.25</v>
      </c>
      <c r="I69" s="16">
        <f t="shared" si="28"/>
        <v>0</v>
      </c>
      <c r="J69" s="16">
        <f t="shared" si="28"/>
        <v>0</v>
      </c>
      <c r="K69" s="16">
        <f t="shared" si="28"/>
        <v>0</v>
      </c>
      <c r="L69" s="16">
        <f t="shared" si="28"/>
        <v>0.5</v>
      </c>
      <c r="M69" s="16">
        <f t="shared" si="28"/>
        <v>0</v>
      </c>
      <c r="N69" s="16">
        <f t="shared" si="28"/>
        <v>0</v>
      </c>
      <c r="O69" s="16">
        <f t="shared" si="28"/>
        <v>0</v>
      </c>
      <c r="P69" s="16">
        <f t="shared" si="28"/>
        <v>0</v>
      </c>
      <c r="Q69" s="16">
        <f t="shared" si="28"/>
        <v>0.25</v>
      </c>
      <c r="R69" s="16">
        <f t="shared" si="28"/>
        <v>0.25</v>
      </c>
      <c r="S69" s="16">
        <f t="shared" si="28"/>
        <v>1.5</v>
      </c>
      <c r="T69" s="16">
        <f t="shared" si="28"/>
        <v>0</v>
      </c>
      <c r="U69" s="16">
        <f t="shared" si="28"/>
        <v>0.5</v>
      </c>
      <c r="V69" s="16">
        <f t="shared" si="28"/>
        <v>0</v>
      </c>
      <c r="W69" s="16">
        <f t="shared" si="28"/>
        <v>0</v>
      </c>
      <c r="X69" s="16">
        <f t="shared" si="28"/>
        <v>0.25</v>
      </c>
      <c r="Y69" s="16">
        <f t="shared" si="28"/>
        <v>0.25</v>
      </c>
      <c r="Z69" s="16">
        <f t="shared" si="28"/>
        <v>0</v>
      </c>
      <c r="AA69" s="16">
        <f t="shared" si="28"/>
        <v>0.25</v>
      </c>
    </row>
    <row r="70" spans="1:27" hidden="1" x14ac:dyDescent="0.55000000000000004">
      <c r="A70" s="46"/>
      <c r="Z70" s="13">
        <f>(Z68+Z60+Z52+Z44+Z35+Z27)/23</f>
        <v>8.6956521739130432E-2</v>
      </c>
      <c r="AA70" s="13">
        <f>(AA68+AA60+AA52+AA44+AA35+AA27)/19</f>
        <v>0.10526315789473684</v>
      </c>
    </row>
    <row r="71" spans="1:27" hidden="1" x14ac:dyDescent="0.55000000000000004">
      <c r="A71" s="42">
        <v>42890</v>
      </c>
      <c r="B71" s="24">
        <f t="shared" ref="B71:B75" si="29">SUM(C71:Y71)/23</f>
        <v>0.13043478260869565</v>
      </c>
      <c r="C71" s="25">
        <v>1</v>
      </c>
      <c r="D71" s="25">
        <v>1</v>
      </c>
      <c r="E71" s="25">
        <v>0</v>
      </c>
      <c r="F71" s="25">
        <v>0</v>
      </c>
      <c r="G71" s="25">
        <v>0</v>
      </c>
      <c r="H71" s="25">
        <v>1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idden="1" x14ac:dyDescent="0.55000000000000004">
      <c r="A72" s="42">
        <v>42894</v>
      </c>
      <c r="B72" s="24">
        <f t="shared" si="29"/>
        <v>4.3478260869565216E-2</v>
      </c>
      <c r="C72" s="25">
        <v>0</v>
      </c>
      <c r="D72" s="25">
        <v>0</v>
      </c>
      <c r="E72" s="25">
        <v>1</v>
      </c>
      <c r="F72" s="25">
        <v>0</v>
      </c>
      <c r="G72" s="25">
        <v>0</v>
      </c>
      <c r="H72" s="25">
        <v>0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idden="1" x14ac:dyDescent="0.55000000000000004">
      <c r="A73" s="42">
        <v>42901</v>
      </c>
      <c r="B73" s="24">
        <f>SUM(D73:Y73)/23</f>
        <v>4.3478260869565216E-2</v>
      </c>
      <c r="C73" s="26">
        <v>0</v>
      </c>
      <c r="D73" s="25">
        <v>0</v>
      </c>
      <c r="E73" s="25">
        <v>1</v>
      </c>
      <c r="F73" s="25">
        <v>0</v>
      </c>
      <c r="G73" s="25">
        <v>0</v>
      </c>
      <c r="H73" s="25">
        <v>0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idden="1" x14ac:dyDescent="0.55000000000000004">
      <c r="A74" s="42">
        <v>42908</v>
      </c>
      <c r="B74" s="24">
        <f t="shared" si="29"/>
        <v>0.21739130434782608</v>
      </c>
      <c r="C74" s="25">
        <v>1</v>
      </c>
      <c r="D74" s="25">
        <v>1</v>
      </c>
      <c r="E74" s="25">
        <v>1</v>
      </c>
      <c r="F74" s="25">
        <v>1</v>
      </c>
      <c r="G74" s="25">
        <v>0</v>
      </c>
      <c r="H74" s="25">
        <v>1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:27" hidden="1" x14ac:dyDescent="0.55000000000000004">
      <c r="A75" s="51">
        <v>42915</v>
      </c>
      <c r="B75" s="24">
        <f t="shared" si="29"/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:27" hidden="1" x14ac:dyDescent="0.55000000000000004">
      <c r="A76" s="49" t="s">
        <v>45</v>
      </c>
      <c r="B76" s="27">
        <f>SUM(C76:Y76)/23/5</f>
        <v>8.6956521739130432E-2</v>
      </c>
      <c r="C76" s="28">
        <f t="shared" ref="C76:AA76" si="30">SUM(C71:C75)</f>
        <v>2</v>
      </c>
      <c r="D76" s="28">
        <f t="shared" si="30"/>
        <v>2</v>
      </c>
      <c r="E76" s="28">
        <f t="shared" si="30"/>
        <v>3</v>
      </c>
      <c r="F76" s="28">
        <f t="shared" si="30"/>
        <v>1</v>
      </c>
      <c r="G76" s="28">
        <f t="shared" si="30"/>
        <v>0</v>
      </c>
      <c r="H76" s="28">
        <f t="shared" si="30"/>
        <v>2</v>
      </c>
      <c r="I76" s="28">
        <f t="shared" si="30"/>
        <v>0</v>
      </c>
      <c r="J76" s="28">
        <f t="shared" si="30"/>
        <v>0</v>
      </c>
      <c r="K76" s="28">
        <f t="shared" si="30"/>
        <v>0</v>
      </c>
      <c r="L76" s="28">
        <f t="shared" si="30"/>
        <v>0</v>
      </c>
      <c r="M76" s="28">
        <f t="shared" si="30"/>
        <v>0</v>
      </c>
      <c r="N76" s="28">
        <f t="shared" si="30"/>
        <v>0</v>
      </c>
      <c r="O76" s="28">
        <f t="shared" si="30"/>
        <v>0</v>
      </c>
      <c r="P76" s="28">
        <f t="shared" si="30"/>
        <v>0</v>
      </c>
      <c r="Q76" s="28">
        <f t="shared" si="30"/>
        <v>0</v>
      </c>
      <c r="R76" s="28">
        <f t="shared" si="30"/>
        <v>0</v>
      </c>
      <c r="S76" s="28">
        <f t="shared" si="30"/>
        <v>0</v>
      </c>
      <c r="T76" s="28">
        <f t="shared" si="30"/>
        <v>0</v>
      </c>
      <c r="U76" s="28">
        <f t="shared" si="30"/>
        <v>0</v>
      </c>
      <c r="V76" s="28">
        <f t="shared" si="30"/>
        <v>0</v>
      </c>
      <c r="W76" s="28">
        <f t="shared" si="30"/>
        <v>0</v>
      </c>
      <c r="X76" s="28">
        <f t="shared" si="30"/>
        <v>0</v>
      </c>
      <c r="Y76" s="28">
        <f t="shared" si="30"/>
        <v>0</v>
      </c>
      <c r="Z76" s="28">
        <f t="shared" si="30"/>
        <v>0</v>
      </c>
      <c r="AA76" s="28">
        <f t="shared" si="30"/>
        <v>0</v>
      </c>
    </row>
    <row r="77" spans="1:27" hidden="1" x14ac:dyDescent="0.55000000000000004">
      <c r="A77" s="50" t="s">
        <v>46</v>
      </c>
      <c r="B77" s="27">
        <f>SUM(C77:Y77)/23/5</f>
        <v>0.12173913043478261</v>
      </c>
      <c r="C77" s="28">
        <f>C76+Dodatno!C73</f>
        <v>3</v>
      </c>
      <c r="D77" s="28">
        <f>D76+Dodatno!D73</f>
        <v>3</v>
      </c>
      <c r="E77" s="28">
        <f>E76+Dodatno!E73</f>
        <v>3</v>
      </c>
      <c r="F77" s="28">
        <f>F76+Dodatno!F73</f>
        <v>1</v>
      </c>
      <c r="G77" s="28">
        <f>G76+Dodatno!G73</f>
        <v>0</v>
      </c>
      <c r="H77" s="28">
        <f>H76+Dodatno!H73</f>
        <v>2</v>
      </c>
      <c r="I77" s="28">
        <f>I76+Dodatno!I73</f>
        <v>0</v>
      </c>
      <c r="J77" s="28">
        <f>J76+Dodatno!J73</f>
        <v>0</v>
      </c>
      <c r="K77" s="28">
        <f>K76+Dodatno!K73</f>
        <v>0</v>
      </c>
      <c r="L77" s="28">
        <f>L76+Dodatno!L73</f>
        <v>0</v>
      </c>
      <c r="M77" s="28">
        <f>M76+Dodatno!M73</f>
        <v>0</v>
      </c>
      <c r="N77" s="28">
        <f>N76+Dodatno!N73</f>
        <v>0</v>
      </c>
      <c r="O77" s="28">
        <f>O76+Dodatno!O73</f>
        <v>2</v>
      </c>
      <c r="P77" s="28">
        <f>P76+Dodatno!P73</f>
        <v>0</v>
      </c>
      <c r="Q77" s="28">
        <f>Q76+Dodatno!Q73</f>
        <v>0</v>
      </c>
      <c r="R77" s="28">
        <f>R76+Dodatno!R73</f>
        <v>0</v>
      </c>
      <c r="S77" s="28">
        <f>S76+Dodatno!S73</f>
        <v>0</v>
      </c>
      <c r="T77" s="28">
        <f>T76+Dodatno!T73</f>
        <v>0</v>
      </c>
      <c r="U77" s="28">
        <f>U76+Dodatno!U73</f>
        <v>0</v>
      </c>
      <c r="V77" s="28">
        <f>V76+Dodatno!V73</f>
        <v>0</v>
      </c>
      <c r="W77" s="28">
        <f>W76+Dodatno!W73</f>
        <v>0</v>
      </c>
      <c r="X77" s="28">
        <f>X76+Dodatno!X73</f>
        <v>0</v>
      </c>
      <c r="Y77" s="28">
        <f>Y76+Dodatno!Y73</f>
        <v>0</v>
      </c>
      <c r="Z77" s="28">
        <f>Z76+Dodatno!Z73</f>
        <v>0</v>
      </c>
      <c r="AA77" s="28">
        <f>AA76+Dodatno!AA73</f>
        <v>0</v>
      </c>
    </row>
    <row r="78" spans="1:27" hidden="1" x14ac:dyDescent="0.55000000000000004">
      <c r="A78" s="50" t="s">
        <v>22</v>
      </c>
      <c r="B78" s="24"/>
      <c r="C78" s="24">
        <f>C77/5</f>
        <v>0.6</v>
      </c>
      <c r="D78" s="24">
        <f t="shared" ref="D78:AA78" si="31">D77/5</f>
        <v>0.6</v>
      </c>
      <c r="E78" s="24">
        <f t="shared" si="31"/>
        <v>0.6</v>
      </c>
      <c r="F78" s="24">
        <f t="shared" si="31"/>
        <v>0.2</v>
      </c>
      <c r="G78" s="24">
        <f t="shared" si="31"/>
        <v>0</v>
      </c>
      <c r="H78" s="24">
        <f t="shared" si="31"/>
        <v>0.4</v>
      </c>
      <c r="I78" s="24">
        <f t="shared" si="31"/>
        <v>0</v>
      </c>
      <c r="J78" s="24">
        <f t="shared" si="31"/>
        <v>0</v>
      </c>
      <c r="K78" s="24">
        <f t="shared" si="31"/>
        <v>0</v>
      </c>
      <c r="L78" s="24">
        <f t="shared" si="31"/>
        <v>0</v>
      </c>
      <c r="M78" s="24">
        <f t="shared" si="31"/>
        <v>0</v>
      </c>
      <c r="N78" s="24">
        <f t="shared" si="31"/>
        <v>0</v>
      </c>
      <c r="O78" s="24">
        <f t="shared" si="31"/>
        <v>0.4</v>
      </c>
      <c r="P78" s="24">
        <f t="shared" si="31"/>
        <v>0</v>
      </c>
      <c r="Q78" s="24">
        <f t="shared" si="31"/>
        <v>0</v>
      </c>
      <c r="R78" s="24">
        <f t="shared" si="31"/>
        <v>0</v>
      </c>
      <c r="S78" s="24">
        <f t="shared" si="31"/>
        <v>0</v>
      </c>
      <c r="T78" s="24">
        <f t="shared" si="31"/>
        <v>0</v>
      </c>
      <c r="U78" s="24">
        <f t="shared" si="31"/>
        <v>0</v>
      </c>
      <c r="V78" s="24">
        <f t="shared" si="31"/>
        <v>0</v>
      </c>
      <c r="W78" s="24">
        <f t="shared" si="31"/>
        <v>0</v>
      </c>
      <c r="X78" s="24">
        <f t="shared" si="31"/>
        <v>0</v>
      </c>
      <c r="Y78" s="24">
        <f t="shared" si="31"/>
        <v>0</v>
      </c>
      <c r="Z78" s="24">
        <f t="shared" si="31"/>
        <v>0</v>
      </c>
      <c r="AA78" s="24">
        <f t="shared" si="31"/>
        <v>0</v>
      </c>
    </row>
    <row r="79" spans="1:27" hidden="1" x14ac:dyDescent="0.55000000000000004">
      <c r="A79" s="46"/>
    </row>
    <row r="80" spans="1:27" hidden="1" x14ac:dyDescent="0.55000000000000004">
      <c r="A80" s="46"/>
    </row>
    <row r="81" spans="1:1" hidden="1" x14ac:dyDescent="0.55000000000000004">
      <c r="A81" s="46"/>
    </row>
    <row r="82" spans="1:1" hidden="1" x14ac:dyDescent="0.55000000000000004">
      <c r="A82" s="46"/>
    </row>
    <row r="83" spans="1:1" hidden="1" x14ac:dyDescent="0.55000000000000004">
      <c r="A83" s="46"/>
    </row>
    <row r="84" spans="1:1" hidden="1" x14ac:dyDescent="0.55000000000000004">
      <c r="A84" s="46"/>
    </row>
    <row r="85" spans="1:1" hidden="1" x14ac:dyDescent="0.55000000000000004">
      <c r="A85" s="46"/>
    </row>
    <row r="86" spans="1:1" hidden="1" x14ac:dyDescent="0.55000000000000004">
      <c r="A86" s="46"/>
    </row>
    <row r="87" spans="1:1" hidden="1" x14ac:dyDescent="0.55000000000000004">
      <c r="A87" s="46"/>
    </row>
    <row r="88" spans="1:1" hidden="1" x14ac:dyDescent="0.55000000000000004">
      <c r="A88" s="46"/>
    </row>
    <row r="89" spans="1:1" hidden="1" x14ac:dyDescent="0.55000000000000004">
      <c r="A89" s="46"/>
    </row>
    <row r="90" spans="1:1" hidden="1" x14ac:dyDescent="0.55000000000000004">
      <c r="A90" s="46"/>
    </row>
    <row r="91" spans="1:1" hidden="1" x14ac:dyDescent="0.55000000000000004">
      <c r="A91" s="46"/>
    </row>
    <row r="92" spans="1:1" hidden="1" x14ac:dyDescent="0.55000000000000004">
      <c r="A92" s="46"/>
    </row>
    <row r="93" spans="1:1" hidden="1" x14ac:dyDescent="0.55000000000000004">
      <c r="A93" s="46"/>
    </row>
    <row r="94" spans="1:1" hidden="1" x14ac:dyDescent="0.55000000000000004">
      <c r="A94" s="46"/>
    </row>
    <row r="95" spans="1:1" x14ac:dyDescent="0.55000000000000004">
      <c r="A95" s="46"/>
    </row>
    <row r="96" spans="1:1" x14ac:dyDescent="0.55000000000000004">
      <c r="A96" s="46"/>
    </row>
    <row r="97" spans="1:1" x14ac:dyDescent="0.55000000000000004">
      <c r="A97" s="46"/>
    </row>
    <row r="98" spans="1:1" x14ac:dyDescent="0.55000000000000004">
      <c r="A98" s="46"/>
    </row>
    <row r="99" spans="1:1" x14ac:dyDescent="0.55000000000000004">
      <c r="A99" s="46"/>
    </row>
    <row r="100" spans="1:1" x14ac:dyDescent="0.55000000000000004">
      <c r="A100" s="46"/>
    </row>
    <row r="101" spans="1:1" x14ac:dyDescent="0.55000000000000004">
      <c r="A101" s="46"/>
    </row>
    <row r="102" spans="1:1" x14ac:dyDescent="0.55000000000000004">
      <c r="A102" s="46"/>
    </row>
    <row r="103" spans="1:1" x14ac:dyDescent="0.55000000000000004">
      <c r="A103" s="46"/>
    </row>
    <row r="104" spans="1:1" x14ac:dyDescent="0.55000000000000004">
      <c r="A104" s="46"/>
    </row>
    <row r="105" spans="1:1" x14ac:dyDescent="0.55000000000000004">
      <c r="A105" s="46"/>
    </row>
    <row r="106" spans="1:1" x14ac:dyDescent="0.55000000000000004">
      <c r="A106" s="46"/>
    </row>
    <row r="107" spans="1:1" x14ac:dyDescent="0.55000000000000004">
      <c r="A107" s="46"/>
    </row>
    <row r="108" spans="1:1" x14ac:dyDescent="0.55000000000000004">
      <c r="A108" s="46"/>
    </row>
    <row r="109" spans="1:1" x14ac:dyDescent="0.55000000000000004">
      <c r="A109" s="46"/>
    </row>
    <row r="110" spans="1:1" x14ac:dyDescent="0.55000000000000004">
      <c r="A110" s="46"/>
    </row>
    <row r="111" spans="1:1" x14ac:dyDescent="0.55000000000000004">
      <c r="A111" s="46"/>
    </row>
    <row r="112" spans="1:1" x14ac:dyDescent="0.55000000000000004">
      <c r="A112" s="46"/>
    </row>
    <row r="113" spans="1:1" x14ac:dyDescent="0.55000000000000004">
      <c r="A113" s="46"/>
    </row>
    <row r="114" spans="1:1" x14ac:dyDescent="0.55000000000000004">
      <c r="A114" s="46"/>
    </row>
    <row r="115" spans="1:1" x14ac:dyDescent="0.55000000000000004">
      <c r="A115" s="46"/>
    </row>
    <row r="116" spans="1:1" x14ac:dyDescent="0.55000000000000004">
      <c r="A116" s="46"/>
    </row>
    <row r="117" spans="1:1" x14ac:dyDescent="0.55000000000000004">
      <c r="A117" s="46"/>
    </row>
    <row r="118" spans="1:1" x14ac:dyDescent="0.55000000000000004">
      <c r="A118" s="46"/>
    </row>
    <row r="119" spans="1:1" x14ac:dyDescent="0.55000000000000004">
      <c r="A119" s="46"/>
    </row>
    <row r="120" spans="1:1" x14ac:dyDescent="0.55000000000000004">
      <c r="A120" s="46"/>
    </row>
    <row r="121" spans="1:1" x14ac:dyDescent="0.55000000000000004">
      <c r="A121" s="46"/>
    </row>
    <row r="122" spans="1:1" x14ac:dyDescent="0.55000000000000004">
      <c r="A122" s="46"/>
    </row>
    <row r="123" spans="1:1" x14ac:dyDescent="0.55000000000000004">
      <c r="A123" s="46"/>
    </row>
    <row r="124" spans="1:1" x14ac:dyDescent="0.55000000000000004">
      <c r="A124" s="46"/>
    </row>
    <row r="125" spans="1:1" x14ac:dyDescent="0.55000000000000004">
      <c r="A125" s="46"/>
    </row>
    <row r="126" spans="1:1" x14ac:dyDescent="0.55000000000000004">
      <c r="A126" s="46"/>
    </row>
    <row r="127" spans="1:1" x14ac:dyDescent="0.55000000000000004">
      <c r="A127" s="46"/>
    </row>
    <row r="128" spans="1:1" x14ac:dyDescent="0.55000000000000004">
      <c r="A128" s="46"/>
    </row>
    <row r="129" spans="1:1" x14ac:dyDescent="0.55000000000000004">
      <c r="A129" s="46"/>
    </row>
    <row r="130" spans="1:1" x14ac:dyDescent="0.55000000000000004">
      <c r="A130" s="46"/>
    </row>
    <row r="131" spans="1:1" x14ac:dyDescent="0.55000000000000004">
      <c r="A131" s="46"/>
    </row>
    <row r="132" spans="1:1" x14ac:dyDescent="0.55000000000000004">
      <c r="A132" s="46"/>
    </row>
    <row r="133" spans="1:1" x14ac:dyDescent="0.55000000000000004">
      <c r="A133" s="46"/>
    </row>
    <row r="134" spans="1:1" x14ac:dyDescent="0.55000000000000004">
      <c r="A134" s="46"/>
    </row>
    <row r="135" spans="1:1" x14ac:dyDescent="0.55000000000000004">
      <c r="A135" s="46"/>
    </row>
    <row r="136" spans="1:1" x14ac:dyDescent="0.55000000000000004">
      <c r="A136" s="46"/>
    </row>
    <row r="137" spans="1:1" x14ac:dyDescent="0.55000000000000004">
      <c r="A137" s="46"/>
    </row>
    <row r="138" spans="1:1" x14ac:dyDescent="0.55000000000000004">
      <c r="A138" s="46"/>
    </row>
    <row r="139" spans="1:1" x14ac:dyDescent="0.55000000000000004">
      <c r="A139" s="46"/>
    </row>
    <row r="140" spans="1:1" x14ac:dyDescent="0.55000000000000004">
      <c r="A140" s="46"/>
    </row>
    <row r="141" spans="1:1" x14ac:dyDescent="0.55000000000000004">
      <c r="A141" s="46"/>
    </row>
    <row r="142" spans="1:1" x14ac:dyDescent="0.55000000000000004">
      <c r="A142" s="46"/>
    </row>
    <row r="143" spans="1:1" x14ac:dyDescent="0.55000000000000004">
      <c r="A143" s="46"/>
    </row>
    <row r="144" spans="1:1" x14ac:dyDescent="0.55000000000000004">
      <c r="A144" s="46"/>
    </row>
    <row r="145" spans="1:1" x14ac:dyDescent="0.55000000000000004">
      <c r="A145" s="46"/>
    </row>
    <row r="146" spans="1:1" x14ac:dyDescent="0.55000000000000004">
      <c r="A146" s="46"/>
    </row>
    <row r="147" spans="1:1" x14ac:dyDescent="0.55000000000000004">
      <c r="A147" s="46"/>
    </row>
    <row r="148" spans="1:1" x14ac:dyDescent="0.55000000000000004">
      <c r="A148" s="46"/>
    </row>
    <row r="149" spans="1:1" x14ac:dyDescent="0.55000000000000004">
      <c r="A149" s="46"/>
    </row>
    <row r="150" spans="1:1" x14ac:dyDescent="0.55000000000000004">
      <c r="A150" s="46"/>
    </row>
    <row r="151" spans="1:1" x14ac:dyDescent="0.55000000000000004">
      <c r="A151" s="46"/>
    </row>
    <row r="152" spans="1:1" x14ac:dyDescent="0.55000000000000004">
      <c r="A152" s="46"/>
    </row>
    <row r="153" spans="1:1" x14ac:dyDescent="0.55000000000000004">
      <c r="A153" s="46"/>
    </row>
    <row r="154" spans="1:1" x14ac:dyDescent="0.55000000000000004">
      <c r="A154" s="46"/>
    </row>
    <row r="155" spans="1:1" x14ac:dyDescent="0.55000000000000004">
      <c r="A155" s="46"/>
    </row>
    <row r="156" spans="1:1" x14ac:dyDescent="0.55000000000000004">
      <c r="A156" s="46"/>
    </row>
    <row r="157" spans="1:1" x14ac:dyDescent="0.55000000000000004">
      <c r="A157" s="46"/>
    </row>
    <row r="158" spans="1:1" x14ac:dyDescent="0.55000000000000004">
      <c r="A158" s="46"/>
    </row>
    <row r="159" spans="1:1" x14ac:dyDescent="0.55000000000000004">
      <c r="A159" s="46"/>
    </row>
    <row r="160" spans="1:1" x14ac:dyDescent="0.55000000000000004">
      <c r="A160" s="46"/>
    </row>
    <row r="161" spans="1:1" x14ac:dyDescent="0.55000000000000004">
      <c r="A161" s="46"/>
    </row>
    <row r="162" spans="1:1" x14ac:dyDescent="0.55000000000000004">
      <c r="A162" s="46"/>
    </row>
    <row r="163" spans="1:1" x14ac:dyDescent="0.55000000000000004">
      <c r="A163" s="46"/>
    </row>
    <row r="164" spans="1:1" x14ac:dyDescent="0.55000000000000004">
      <c r="A164" s="46"/>
    </row>
    <row r="165" spans="1:1" x14ac:dyDescent="0.55000000000000004">
      <c r="A165" s="46"/>
    </row>
    <row r="166" spans="1:1" x14ac:dyDescent="0.55000000000000004">
      <c r="A166" s="46"/>
    </row>
    <row r="167" spans="1:1" x14ac:dyDescent="0.55000000000000004">
      <c r="A167" s="46"/>
    </row>
    <row r="168" spans="1:1" x14ac:dyDescent="0.55000000000000004">
      <c r="A168" s="46"/>
    </row>
    <row r="169" spans="1:1" x14ac:dyDescent="0.55000000000000004">
      <c r="A169" s="46"/>
    </row>
    <row r="170" spans="1:1" x14ac:dyDescent="0.55000000000000004">
      <c r="A170" s="46"/>
    </row>
    <row r="171" spans="1:1" x14ac:dyDescent="0.55000000000000004">
      <c r="A171" s="46"/>
    </row>
  </sheetData>
  <sortState xmlns:xlrd2="http://schemas.microsoft.com/office/spreadsheetml/2017/richdata2" ref="C1:Y1">
    <sortCondition ref="C1"/>
  </sortState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81"/>
  <sheetViews>
    <sheetView zoomScaleNormal="100" workbookViewId="0">
      <pane xSplit="1" ySplit="4" topLeftCell="B25" activePane="bottomRight" state="frozen"/>
      <selection pane="topRight" activeCell="B1" sqref="B1"/>
      <selection pane="bottomLeft" activeCell="A3" sqref="A3"/>
      <selection pane="bottomRight" activeCell="U81" sqref="U81"/>
    </sheetView>
  </sheetViews>
  <sheetFormatPr defaultRowHeight="14.4" x14ac:dyDescent="0.55000000000000004"/>
  <cols>
    <col min="1" max="1" width="10.7890625" customWidth="1"/>
    <col min="2" max="2" width="9.5234375" customWidth="1"/>
  </cols>
  <sheetData>
    <row r="1" spans="1:27" ht="93.9" x14ac:dyDescent="0.55000000000000004">
      <c r="A1" s="7"/>
      <c r="C1" s="9" t="s">
        <v>15</v>
      </c>
      <c r="D1" s="9" t="s">
        <v>8</v>
      </c>
      <c r="E1" s="9" t="s">
        <v>1</v>
      </c>
      <c r="F1" s="9" t="s">
        <v>49</v>
      </c>
      <c r="G1" s="9" t="s">
        <v>10</v>
      </c>
      <c r="H1" s="9" t="s">
        <v>14</v>
      </c>
      <c r="I1" s="9" t="s">
        <v>3</v>
      </c>
      <c r="J1" s="9" t="s">
        <v>11</v>
      </c>
      <c r="K1" s="9" t="s">
        <v>12</v>
      </c>
      <c r="L1" s="9" t="s">
        <v>0</v>
      </c>
      <c r="M1" s="9" t="s">
        <v>5</v>
      </c>
      <c r="N1" s="9" t="s">
        <v>6</v>
      </c>
      <c r="O1" s="9" t="s">
        <v>13</v>
      </c>
      <c r="P1" s="9" t="s">
        <v>16</v>
      </c>
      <c r="Q1" s="9" t="s">
        <v>4</v>
      </c>
      <c r="R1" s="9" t="s">
        <v>7</v>
      </c>
      <c r="S1" s="9" t="s">
        <v>9</v>
      </c>
      <c r="T1" s="9" t="s">
        <v>55</v>
      </c>
      <c r="U1" s="9" t="s">
        <v>50</v>
      </c>
      <c r="V1" s="9" t="s">
        <v>51</v>
      </c>
      <c r="W1" s="9" t="s">
        <v>52</v>
      </c>
      <c r="X1" s="9" t="s">
        <v>53</v>
      </c>
      <c r="Y1" s="9" t="s">
        <v>2</v>
      </c>
      <c r="Z1" s="9" t="s">
        <v>54</v>
      </c>
      <c r="AA1" s="52" t="s">
        <v>32</v>
      </c>
    </row>
    <row r="2" spans="1:27" x14ac:dyDescent="0.55000000000000004">
      <c r="A2" s="62">
        <v>45474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">
        <v>1</v>
      </c>
      <c r="S2" s="9"/>
      <c r="T2" s="9"/>
      <c r="U2" s="9"/>
      <c r="V2" s="9"/>
      <c r="W2" s="9"/>
      <c r="X2" s="9"/>
      <c r="Y2" s="9"/>
      <c r="Z2" s="61"/>
      <c r="AA2" s="61"/>
    </row>
    <row r="3" spans="1:27" x14ac:dyDescent="0.55000000000000004">
      <c r="A3" s="62">
        <v>45512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">
        <v>1</v>
      </c>
      <c r="S3" s="9"/>
      <c r="T3" s="9"/>
      <c r="U3" s="9"/>
      <c r="V3" s="9"/>
      <c r="W3" s="9"/>
      <c r="X3" s="9"/>
      <c r="Y3" s="9"/>
      <c r="Z3" s="61"/>
      <c r="AA3" s="61"/>
    </row>
    <row r="4" spans="1:27" s="7" customFormat="1" x14ac:dyDescent="0.55000000000000004">
      <c r="A4" s="3">
        <v>45528</v>
      </c>
      <c r="B4" s="6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">
        <v>1</v>
      </c>
      <c r="S4" s="8"/>
      <c r="T4" s="8"/>
      <c r="U4" s="8"/>
      <c r="V4" s="8"/>
      <c r="W4" s="8"/>
      <c r="X4" s="8"/>
      <c r="Y4" s="8"/>
    </row>
    <row r="5" spans="1:27" x14ac:dyDescent="0.55000000000000004">
      <c r="A5" s="3"/>
      <c r="B5" s="2"/>
      <c r="C5" s="2"/>
      <c r="D5" s="2"/>
      <c r="E5" s="2"/>
      <c r="F5" s="2"/>
      <c r="G5" s="2"/>
      <c r="H5" s="2"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>
        <v>1</v>
      </c>
      <c r="V5" s="2">
        <v>1</v>
      </c>
      <c r="W5" s="2"/>
      <c r="X5" s="2"/>
      <c r="Y5" s="2"/>
      <c r="Z5" s="2"/>
      <c r="AA5" s="53"/>
    </row>
    <row r="6" spans="1:27" x14ac:dyDescent="0.55000000000000004">
      <c r="A6" s="3">
        <v>45541</v>
      </c>
      <c r="B6" s="2"/>
      <c r="C6" s="2"/>
      <c r="E6" s="2"/>
      <c r="F6" s="2"/>
      <c r="H6" s="2"/>
      <c r="I6" s="2"/>
      <c r="J6" s="2"/>
      <c r="K6" s="2"/>
      <c r="L6" s="2"/>
      <c r="M6" s="2"/>
      <c r="N6" s="2"/>
      <c r="O6" s="2"/>
      <c r="P6" s="2"/>
      <c r="Q6" s="2"/>
      <c r="S6" s="2"/>
      <c r="T6" s="2"/>
      <c r="U6" s="2"/>
      <c r="V6" s="2">
        <v>1</v>
      </c>
      <c r="W6" s="2"/>
      <c r="X6" s="2"/>
      <c r="Y6" s="2"/>
      <c r="Z6" s="2">
        <v>1</v>
      </c>
      <c r="AA6" s="53"/>
    </row>
    <row r="7" spans="1:27" x14ac:dyDescent="0.55000000000000004">
      <c r="A7" s="3">
        <v>45542</v>
      </c>
      <c r="B7" s="2"/>
      <c r="C7" s="2"/>
      <c r="D7" s="2">
        <v>1</v>
      </c>
      <c r="E7" s="2"/>
      <c r="G7" s="2">
        <v>1</v>
      </c>
      <c r="H7" s="2"/>
      <c r="I7" s="2"/>
      <c r="J7" s="2">
        <v>1</v>
      </c>
      <c r="K7" s="2"/>
      <c r="L7" s="2"/>
      <c r="M7" s="2"/>
      <c r="N7" s="2"/>
      <c r="O7" s="2"/>
      <c r="P7" s="2"/>
      <c r="Q7" s="2"/>
      <c r="R7" s="2">
        <v>1</v>
      </c>
      <c r="S7" s="2"/>
      <c r="T7" s="2"/>
      <c r="U7" s="2">
        <v>1</v>
      </c>
      <c r="V7" s="2"/>
      <c r="W7" s="2"/>
      <c r="X7" s="2"/>
      <c r="Y7" s="2"/>
      <c r="Z7" s="2">
        <v>1</v>
      </c>
      <c r="AA7" s="53"/>
    </row>
    <row r="8" spans="1:27" x14ac:dyDescent="0.55000000000000004">
      <c r="A8" s="3">
        <v>45544</v>
      </c>
      <c r="B8" s="2"/>
      <c r="C8" s="2"/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>
        <v>1</v>
      </c>
      <c r="S8" s="2"/>
      <c r="T8" s="2"/>
      <c r="U8" s="2"/>
      <c r="V8" s="2"/>
      <c r="W8" s="2"/>
      <c r="X8" s="2"/>
      <c r="Y8" s="2"/>
      <c r="Z8" s="2"/>
      <c r="AA8" s="53"/>
    </row>
    <row r="9" spans="1:27" x14ac:dyDescent="0.55000000000000004">
      <c r="A9" s="3">
        <v>42628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53"/>
    </row>
    <row r="10" spans="1:27" x14ac:dyDescent="0.55000000000000004">
      <c r="A10" s="3">
        <v>42635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53"/>
    </row>
    <row r="11" spans="1:27" x14ac:dyDescent="0.55000000000000004">
      <c r="A11" s="3">
        <v>42642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53"/>
    </row>
    <row r="12" spans="1:27" s="7" customFormat="1" x14ac:dyDescent="0.55000000000000004">
      <c r="A12" s="5" t="s">
        <v>17</v>
      </c>
      <c r="B12" s="6">
        <f>SUM(C12:Y12)</f>
        <v>13</v>
      </c>
      <c r="C12" s="6">
        <f>SUM(C5:C11)</f>
        <v>0</v>
      </c>
      <c r="D12" s="6">
        <f t="shared" ref="D12:Y12" si="0">SUM(D5:D11)</f>
        <v>1</v>
      </c>
      <c r="E12" s="6">
        <f t="shared" si="0"/>
        <v>0</v>
      </c>
      <c r="F12" s="6">
        <f t="shared" si="0"/>
        <v>0</v>
      </c>
      <c r="G12" s="6">
        <f t="shared" si="0"/>
        <v>1</v>
      </c>
      <c r="H12" s="6">
        <f t="shared" si="0"/>
        <v>1</v>
      </c>
      <c r="I12" s="6">
        <f t="shared" si="0"/>
        <v>0</v>
      </c>
      <c r="J12" s="6">
        <f t="shared" si="0"/>
        <v>1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>SUM(R2:R11)</f>
        <v>5</v>
      </c>
      <c r="S12" s="6">
        <f t="shared" si="0"/>
        <v>0</v>
      </c>
      <c r="T12" s="6">
        <f t="shared" si="0"/>
        <v>0</v>
      </c>
      <c r="U12" s="6">
        <f t="shared" si="0"/>
        <v>2</v>
      </c>
      <c r="V12" s="6">
        <f t="shared" si="0"/>
        <v>2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ref="Z12:AA12" si="1">SUM(Z5:Z11)</f>
        <v>2</v>
      </c>
      <c r="AA12" s="54">
        <f t="shared" si="1"/>
        <v>0</v>
      </c>
    </row>
    <row r="13" spans="1:27" x14ac:dyDescent="0.5500000000000000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53"/>
    </row>
    <row r="14" spans="1:27" x14ac:dyDescent="0.55000000000000004">
      <c r="A14" s="3">
        <v>45574</v>
      </c>
      <c r="B14" s="2"/>
      <c r="C14" s="2"/>
      <c r="D14" s="2"/>
      <c r="E14" s="2"/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1</v>
      </c>
      <c r="W14" s="2"/>
      <c r="X14" s="2"/>
      <c r="Y14" s="2"/>
      <c r="Z14" s="2"/>
      <c r="AA14" s="53"/>
    </row>
    <row r="15" spans="1:27" x14ac:dyDescent="0.55000000000000004">
      <c r="A15" s="3">
        <v>45580</v>
      </c>
      <c r="B15" s="2"/>
      <c r="C15" s="2"/>
      <c r="D15" s="2"/>
      <c r="E15" s="2">
        <v>1</v>
      </c>
      <c r="F15" s="2"/>
      <c r="G15" s="2"/>
      <c r="H15" s="2"/>
      <c r="I15" s="2"/>
      <c r="J15" s="2"/>
      <c r="K15" s="2">
        <v>1</v>
      </c>
      <c r="L15" s="2"/>
      <c r="M15" s="2"/>
      <c r="N15" s="2"/>
      <c r="O15" s="2"/>
      <c r="P15" s="2">
        <v>1</v>
      </c>
      <c r="Q15" s="2"/>
      <c r="R15" s="2">
        <v>1</v>
      </c>
      <c r="S15" s="2"/>
      <c r="T15" s="2"/>
      <c r="U15" s="2"/>
      <c r="V15" s="2"/>
      <c r="W15" s="2"/>
      <c r="X15" s="2"/>
      <c r="Y15" s="2"/>
      <c r="Z15" s="2"/>
      <c r="AA15" s="53"/>
    </row>
    <row r="16" spans="1:27" x14ac:dyDescent="0.55000000000000004">
      <c r="A16" s="3">
        <v>45583</v>
      </c>
      <c r="B16" s="2"/>
      <c r="C16" s="2"/>
      <c r="D16" s="2"/>
      <c r="E16" s="2"/>
      <c r="F16" s="2"/>
      <c r="G16" s="2"/>
      <c r="H16" s="2">
        <v>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53"/>
    </row>
    <row r="17" spans="1:27" x14ac:dyDescent="0.55000000000000004">
      <c r="A17" s="3">
        <v>45584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1</v>
      </c>
      <c r="S17" s="2"/>
      <c r="T17" s="2"/>
      <c r="U17" s="2"/>
      <c r="V17" s="2"/>
      <c r="W17" s="2"/>
      <c r="X17" s="2"/>
      <c r="Y17" s="2"/>
      <c r="Z17" s="2"/>
      <c r="AA17" s="53"/>
    </row>
    <row r="18" spans="1:27" x14ac:dyDescent="0.55000000000000004">
      <c r="A18" s="3">
        <v>45586</v>
      </c>
      <c r="B18" s="2"/>
      <c r="C18" s="2"/>
      <c r="D18" s="2"/>
      <c r="E18" s="2"/>
      <c r="F18" s="2"/>
      <c r="G18" s="2">
        <v>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>
        <v>1</v>
      </c>
      <c r="W18" s="2"/>
      <c r="X18" s="2"/>
      <c r="Y18" s="2"/>
      <c r="Z18" s="2">
        <v>1</v>
      </c>
      <c r="AA18" s="53">
        <v>1</v>
      </c>
    </row>
    <row r="19" spans="1:27" x14ac:dyDescent="0.55000000000000004">
      <c r="A19" s="3">
        <v>45587</v>
      </c>
      <c r="B19" s="2"/>
      <c r="C19" s="2"/>
      <c r="D19" s="2"/>
      <c r="E19" s="2"/>
      <c r="F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/>
      <c r="S19" s="2"/>
      <c r="T19" s="2">
        <v>1</v>
      </c>
      <c r="U19" s="2">
        <v>1</v>
      </c>
      <c r="V19" s="2"/>
      <c r="W19" s="2"/>
      <c r="X19" s="2"/>
      <c r="Y19" s="2"/>
      <c r="Z19" s="2"/>
      <c r="AA19" s="53"/>
    </row>
    <row r="20" spans="1:27" x14ac:dyDescent="0.55000000000000004">
      <c r="A20" s="3">
        <v>42670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53"/>
    </row>
    <row r="21" spans="1:27" x14ac:dyDescent="0.55000000000000004">
      <c r="A21" s="3">
        <v>45594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v>1</v>
      </c>
      <c r="S21" s="2"/>
      <c r="T21" s="2"/>
      <c r="U21" s="2"/>
      <c r="V21" s="2"/>
      <c r="W21" s="2"/>
      <c r="X21" s="2"/>
      <c r="Y21" s="2"/>
      <c r="Z21" s="2"/>
      <c r="AA21" s="53"/>
    </row>
    <row r="22" spans="1:27" s="7" customFormat="1" x14ac:dyDescent="0.55000000000000004">
      <c r="A22" s="5" t="s">
        <v>18</v>
      </c>
      <c r="B22" s="6">
        <f>SUM(C22:Y22)</f>
        <v>14</v>
      </c>
      <c r="C22" s="6">
        <f>SUM(C14:C20)</f>
        <v>0</v>
      </c>
      <c r="D22" s="6">
        <f t="shared" ref="D22:Y22" si="2">SUM(D14:D20)</f>
        <v>0</v>
      </c>
      <c r="E22" s="6">
        <f t="shared" si="2"/>
        <v>1</v>
      </c>
      <c r="F22" s="6">
        <f t="shared" si="2"/>
        <v>1</v>
      </c>
      <c r="G22" s="6">
        <f t="shared" si="2"/>
        <v>1</v>
      </c>
      <c r="H22" s="6">
        <f t="shared" si="2"/>
        <v>1</v>
      </c>
      <c r="I22" s="6">
        <f t="shared" si="2"/>
        <v>0</v>
      </c>
      <c r="J22" s="6">
        <f t="shared" si="2"/>
        <v>0</v>
      </c>
      <c r="K22" s="6">
        <f t="shared" si="2"/>
        <v>1</v>
      </c>
      <c r="L22" s="6">
        <f t="shared" si="2"/>
        <v>0</v>
      </c>
      <c r="M22" s="6">
        <f t="shared" si="2"/>
        <v>0</v>
      </c>
      <c r="N22" s="6">
        <f t="shared" si="2"/>
        <v>0</v>
      </c>
      <c r="O22" s="6">
        <f t="shared" si="2"/>
        <v>0</v>
      </c>
      <c r="P22" s="6">
        <f t="shared" si="2"/>
        <v>2</v>
      </c>
      <c r="Q22" s="6">
        <f t="shared" si="2"/>
        <v>0</v>
      </c>
      <c r="R22" s="6">
        <f>SUM(R14:R21)</f>
        <v>3</v>
      </c>
      <c r="S22" s="6">
        <f t="shared" si="2"/>
        <v>0</v>
      </c>
      <c r="T22" s="6">
        <f t="shared" si="2"/>
        <v>1</v>
      </c>
      <c r="U22" s="6">
        <f t="shared" si="2"/>
        <v>1</v>
      </c>
      <c r="V22" s="6">
        <f t="shared" si="2"/>
        <v>2</v>
      </c>
      <c r="W22" s="6">
        <f t="shared" si="2"/>
        <v>0</v>
      </c>
      <c r="X22" s="6">
        <f t="shared" si="2"/>
        <v>0</v>
      </c>
      <c r="Y22" s="6">
        <f t="shared" si="2"/>
        <v>0</v>
      </c>
      <c r="Z22" s="6"/>
      <c r="AA22" s="54"/>
    </row>
    <row r="23" spans="1:27" x14ac:dyDescent="0.55000000000000004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55"/>
    </row>
    <row r="24" spans="1:27" x14ac:dyDescent="0.55000000000000004">
      <c r="A24" s="3">
        <v>45609</v>
      </c>
      <c r="B24" s="2"/>
      <c r="C24" s="2"/>
      <c r="D24" s="2"/>
      <c r="E24" s="2"/>
      <c r="F24" s="2"/>
      <c r="G24" s="2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1</v>
      </c>
      <c r="T24" s="2"/>
      <c r="U24" s="2"/>
      <c r="V24" s="2"/>
      <c r="W24" s="2"/>
      <c r="X24" s="2"/>
      <c r="Y24" s="2"/>
      <c r="Z24" s="2">
        <v>1</v>
      </c>
      <c r="AA24" s="53"/>
    </row>
    <row r="25" spans="1:27" x14ac:dyDescent="0.55000000000000004">
      <c r="A25" s="3">
        <v>45611</v>
      </c>
      <c r="B25" s="2"/>
      <c r="C25" s="2"/>
      <c r="D25" s="2"/>
      <c r="E25" s="2"/>
      <c r="F25" s="2"/>
      <c r="G25" s="2"/>
      <c r="H25" s="2"/>
      <c r="I25" s="2"/>
      <c r="J25" s="2"/>
      <c r="L25" s="2"/>
      <c r="M25" s="2">
        <v>1</v>
      </c>
      <c r="N25" s="2"/>
      <c r="O25" s="2"/>
      <c r="P25" s="2"/>
      <c r="Q25" s="2"/>
      <c r="S25" s="2"/>
      <c r="T25" s="2"/>
      <c r="U25" s="2"/>
      <c r="V25" s="2"/>
      <c r="W25" s="2"/>
      <c r="X25" s="2"/>
      <c r="Y25" s="2"/>
      <c r="Z25" s="2"/>
      <c r="AA25" s="53"/>
    </row>
    <row r="26" spans="1:27" x14ac:dyDescent="0.55000000000000004">
      <c r="A26" s="3">
        <v>45615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v>1</v>
      </c>
      <c r="M26" s="2"/>
      <c r="N26" s="2"/>
      <c r="O26" s="2"/>
      <c r="P26" s="2"/>
      <c r="Q26" s="2"/>
      <c r="R26" s="2"/>
      <c r="S26" s="2"/>
      <c r="T26" s="2"/>
      <c r="U26" s="2">
        <v>1</v>
      </c>
      <c r="V26" s="2"/>
      <c r="W26" s="2"/>
      <c r="X26" s="2"/>
      <c r="Y26" s="2"/>
      <c r="Z26" s="2">
        <v>1</v>
      </c>
      <c r="AA26" s="53"/>
    </row>
    <row r="27" spans="1:27" x14ac:dyDescent="0.55000000000000004">
      <c r="A27" s="3">
        <v>42698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53"/>
    </row>
    <row r="28" spans="1:27" x14ac:dyDescent="0.55000000000000004">
      <c r="A28" s="3">
        <v>45623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v>1</v>
      </c>
      <c r="S28" s="2"/>
      <c r="T28" s="2"/>
      <c r="U28" s="2"/>
      <c r="V28" s="2"/>
      <c r="W28" s="2"/>
      <c r="X28" s="2"/>
      <c r="Y28" s="2"/>
      <c r="Z28" s="2"/>
      <c r="AA28" s="60"/>
    </row>
    <row r="29" spans="1:27" s="7" customFormat="1" x14ac:dyDescent="0.55000000000000004">
      <c r="A29" s="5" t="s">
        <v>19</v>
      </c>
      <c r="B29" s="6">
        <f>SUM(C29:Y29)</f>
        <v>6</v>
      </c>
      <c r="C29" s="6">
        <f>SUM(C24:C27)</f>
        <v>0</v>
      </c>
      <c r="D29" s="6">
        <f t="shared" ref="D29:AA29" si="3">SUM(D24:D27)</f>
        <v>0</v>
      </c>
      <c r="E29" s="6">
        <f t="shared" si="3"/>
        <v>0</v>
      </c>
      <c r="F29" s="6">
        <f t="shared" si="3"/>
        <v>0</v>
      </c>
      <c r="G29" s="6">
        <f t="shared" si="3"/>
        <v>1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1</v>
      </c>
      <c r="M29" s="6">
        <f t="shared" si="3"/>
        <v>1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>SUM(R24:R28)</f>
        <v>2</v>
      </c>
      <c r="S29" s="6">
        <f t="shared" si="3"/>
        <v>0</v>
      </c>
      <c r="T29" s="6">
        <f t="shared" si="3"/>
        <v>0</v>
      </c>
      <c r="U29" s="6">
        <f t="shared" si="3"/>
        <v>1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2</v>
      </c>
      <c r="AA29" s="56">
        <f t="shared" si="3"/>
        <v>0</v>
      </c>
    </row>
    <row r="30" spans="1:27" x14ac:dyDescent="0.55000000000000004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7" x14ac:dyDescent="0.55000000000000004">
      <c r="A31" s="3">
        <v>42710</v>
      </c>
      <c r="B31" s="2"/>
      <c r="C31" s="2">
        <v>1</v>
      </c>
      <c r="D31" s="2"/>
      <c r="E31" s="2">
        <v>1</v>
      </c>
      <c r="F31" s="2"/>
      <c r="G31" s="2"/>
      <c r="H31" s="2"/>
      <c r="I31" s="2"/>
      <c r="J31" s="2"/>
      <c r="K31" s="2">
        <v>1</v>
      </c>
      <c r="L31" s="2"/>
      <c r="M31" s="2"/>
      <c r="N31" s="2"/>
      <c r="O31" s="2"/>
      <c r="P31" s="2"/>
      <c r="Q31" s="2"/>
      <c r="R31" s="2">
        <v>1</v>
      </c>
      <c r="S31" s="2">
        <v>1</v>
      </c>
      <c r="T31" s="2"/>
      <c r="U31" s="2"/>
      <c r="V31" s="2"/>
      <c r="W31" s="2"/>
      <c r="X31" s="2"/>
      <c r="Y31" s="2"/>
      <c r="Z31" s="2"/>
      <c r="AA31" s="53"/>
    </row>
    <row r="32" spans="1:27" x14ac:dyDescent="0.55000000000000004">
      <c r="A32" s="3">
        <v>42713</v>
      </c>
      <c r="B32" s="2"/>
      <c r="C32" s="2"/>
      <c r="D32" s="2"/>
      <c r="E32" s="2"/>
      <c r="F32" s="2"/>
      <c r="G32" s="2"/>
      <c r="H32" s="2"/>
      <c r="I32" s="2"/>
      <c r="J32" s="2"/>
      <c r="K32" s="2">
        <v>1</v>
      </c>
      <c r="L32" s="2"/>
      <c r="M32" s="2"/>
      <c r="N32" s="2"/>
      <c r="O32" s="2"/>
      <c r="P32" s="2">
        <v>1</v>
      </c>
      <c r="Q32" s="2"/>
      <c r="R32" s="2"/>
      <c r="S32" s="2">
        <v>1</v>
      </c>
      <c r="T32" s="2"/>
      <c r="U32" s="2"/>
      <c r="V32" s="2"/>
      <c r="W32" s="2"/>
      <c r="X32" s="2"/>
      <c r="Y32" s="2"/>
      <c r="Z32" s="2"/>
      <c r="AA32" s="53"/>
    </row>
    <row r="33" spans="1:28" x14ac:dyDescent="0.55000000000000004">
      <c r="A33" s="3">
        <v>45642</v>
      </c>
      <c r="B33" s="2"/>
      <c r="C33" s="2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/>
      <c r="N33" s="2"/>
      <c r="O33" s="2"/>
      <c r="P33" s="2"/>
      <c r="Q33" s="2"/>
      <c r="R33" s="2"/>
      <c r="S33" s="2">
        <v>1</v>
      </c>
      <c r="T33" s="2"/>
      <c r="U33" s="2"/>
      <c r="V33" s="2"/>
      <c r="W33" s="2"/>
      <c r="X33" s="2"/>
      <c r="Y33" s="2"/>
      <c r="Z33" s="2"/>
      <c r="AA33" s="53"/>
    </row>
    <row r="34" spans="1:28" x14ac:dyDescent="0.55000000000000004">
      <c r="A34" s="3">
        <v>45643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/>
      <c r="T34" s="2"/>
      <c r="U34" s="2">
        <v>1</v>
      </c>
      <c r="V34" s="2">
        <v>1</v>
      </c>
      <c r="W34" s="2"/>
      <c r="X34" s="2"/>
      <c r="Y34" s="2"/>
      <c r="Z34" s="2"/>
      <c r="AA34" s="53"/>
    </row>
    <row r="35" spans="1:28" x14ac:dyDescent="0.55000000000000004">
      <c r="A35" s="3">
        <v>42733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53"/>
    </row>
    <row r="36" spans="1:28" x14ac:dyDescent="0.55000000000000004">
      <c r="A36" s="4" t="s">
        <v>20</v>
      </c>
      <c r="B36" s="6">
        <f>SUM(C36:Y36)</f>
        <v>14</v>
      </c>
      <c r="C36" s="6">
        <f>SUM(C31:C35)</f>
        <v>1</v>
      </c>
      <c r="D36" s="6">
        <f t="shared" ref="D36:AA36" si="4">SUM(D31:D35)</f>
        <v>0</v>
      </c>
      <c r="E36" s="6">
        <f t="shared" si="4"/>
        <v>1</v>
      </c>
      <c r="F36" s="6">
        <f t="shared" si="4"/>
        <v>1</v>
      </c>
      <c r="G36" s="6">
        <f t="shared" si="4"/>
        <v>0</v>
      </c>
      <c r="H36" s="6">
        <f t="shared" si="4"/>
        <v>0</v>
      </c>
      <c r="I36" s="6">
        <f t="shared" si="4"/>
        <v>0</v>
      </c>
      <c r="J36" s="6">
        <f t="shared" si="4"/>
        <v>0</v>
      </c>
      <c r="K36" s="6">
        <f t="shared" si="4"/>
        <v>3</v>
      </c>
      <c r="L36" s="6">
        <f t="shared" si="4"/>
        <v>1</v>
      </c>
      <c r="M36" s="6">
        <f t="shared" si="4"/>
        <v>0</v>
      </c>
      <c r="N36" s="6">
        <f t="shared" si="4"/>
        <v>0</v>
      </c>
      <c r="O36" s="6">
        <f t="shared" si="4"/>
        <v>0</v>
      </c>
      <c r="P36" s="6">
        <f t="shared" si="4"/>
        <v>1</v>
      </c>
      <c r="Q36" s="6">
        <f t="shared" si="4"/>
        <v>0</v>
      </c>
      <c r="R36" s="6">
        <f t="shared" si="4"/>
        <v>1</v>
      </c>
      <c r="S36" s="6">
        <f t="shared" si="4"/>
        <v>3</v>
      </c>
      <c r="T36" s="6">
        <f t="shared" si="4"/>
        <v>0</v>
      </c>
      <c r="U36" s="6">
        <f t="shared" si="4"/>
        <v>1</v>
      </c>
      <c r="V36" s="6">
        <f t="shared" si="4"/>
        <v>1</v>
      </c>
      <c r="W36" s="6">
        <f t="shared" si="4"/>
        <v>0</v>
      </c>
      <c r="X36" s="6">
        <f t="shared" si="4"/>
        <v>0</v>
      </c>
      <c r="Y36" s="6">
        <f t="shared" si="4"/>
        <v>0</v>
      </c>
      <c r="Z36" s="6">
        <f t="shared" si="4"/>
        <v>0</v>
      </c>
      <c r="AA36" s="54">
        <f t="shared" si="4"/>
        <v>0</v>
      </c>
      <c r="AB36" s="7"/>
    </row>
    <row r="37" spans="1:28" hidden="1" x14ac:dyDescent="0.55000000000000004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53"/>
    </row>
    <row r="38" spans="1:28" hidden="1" x14ac:dyDescent="0.55000000000000004">
      <c r="A38" s="20">
        <v>42740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53"/>
    </row>
    <row r="39" spans="1:28" hidden="1" x14ac:dyDescent="0.55000000000000004">
      <c r="A39" s="20">
        <v>42747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>
        <v>1</v>
      </c>
      <c r="X39" s="2"/>
      <c r="Y39" s="2">
        <v>1</v>
      </c>
      <c r="Z39" s="2"/>
      <c r="AA39" s="53"/>
    </row>
    <row r="40" spans="1:28" hidden="1" x14ac:dyDescent="0.55000000000000004">
      <c r="A40" s="20">
        <v>42753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53"/>
    </row>
    <row r="41" spans="1:28" hidden="1" x14ac:dyDescent="0.55000000000000004">
      <c r="A41" s="20">
        <v>42761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53"/>
    </row>
    <row r="42" spans="1:28" hidden="1" x14ac:dyDescent="0.55000000000000004">
      <c r="A42" s="29" t="s">
        <v>31</v>
      </c>
      <c r="B42" s="6">
        <f>SUM(C42:Y42)</f>
        <v>2</v>
      </c>
      <c r="C42" s="6">
        <f t="shared" ref="C42:AA42" si="5">SUM(C38:C41)</f>
        <v>0</v>
      </c>
      <c r="D42" s="6">
        <f t="shared" si="5"/>
        <v>0</v>
      </c>
      <c r="E42" s="6">
        <f t="shared" si="5"/>
        <v>0</v>
      </c>
      <c r="F42" s="6">
        <f t="shared" si="5"/>
        <v>0</v>
      </c>
      <c r="G42" s="6">
        <f t="shared" si="5"/>
        <v>0</v>
      </c>
      <c r="H42" s="6">
        <f t="shared" si="5"/>
        <v>0</v>
      </c>
      <c r="I42" s="6">
        <f t="shared" si="5"/>
        <v>0</v>
      </c>
      <c r="J42" s="6">
        <f t="shared" si="5"/>
        <v>0</v>
      </c>
      <c r="K42" s="6">
        <f t="shared" si="5"/>
        <v>0</v>
      </c>
      <c r="L42" s="6">
        <f t="shared" si="5"/>
        <v>0</v>
      </c>
      <c r="M42" s="6">
        <f t="shared" si="5"/>
        <v>0</v>
      </c>
      <c r="N42" s="6">
        <f t="shared" si="5"/>
        <v>0</v>
      </c>
      <c r="O42" s="6">
        <f t="shared" si="5"/>
        <v>0</v>
      </c>
      <c r="P42" s="6">
        <f t="shared" si="5"/>
        <v>0</v>
      </c>
      <c r="Q42" s="6">
        <f t="shared" si="5"/>
        <v>0</v>
      </c>
      <c r="R42" s="6">
        <f t="shared" si="5"/>
        <v>0</v>
      </c>
      <c r="S42" s="6">
        <f t="shared" si="5"/>
        <v>0</v>
      </c>
      <c r="T42" s="6">
        <f t="shared" si="5"/>
        <v>0</v>
      </c>
      <c r="U42" s="6">
        <f t="shared" si="5"/>
        <v>0</v>
      </c>
      <c r="V42" s="6">
        <f t="shared" si="5"/>
        <v>0</v>
      </c>
      <c r="W42" s="6">
        <f t="shared" si="5"/>
        <v>1</v>
      </c>
      <c r="X42" s="6">
        <f t="shared" si="5"/>
        <v>0</v>
      </c>
      <c r="Y42" s="6">
        <f t="shared" si="5"/>
        <v>1</v>
      </c>
      <c r="Z42" s="6">
        <f t="shared" si="5"/>
        <v>0</v>
      </c>
      <c r="AA42" s="54">
        <f t="shared" si="5"/>
        <v>0</v>
      </c>
    </row>
    <row r="43" spans="1:28" hidden="1" x14ac:dyDescent="0.55000000000000004">
      <c r="A43" s="1"/>
    </row>
    <row r="44" spans="1:28" hidden="1" x14ac:dyDescent="0.55000000000000004">
      <c r="A44" s="20">
        <v>42768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>
        <v>1</v>
      </c>
      <c r="W44" s="2"/>
      <c r="X44" s="2"/>
      <c r="Y44" s="2"/>
      <c r="Z44" s="2"/>
      <c r="AA44" s="53"/>
    </row>
    <row r="45" spans="1:28" hidden="1" x14ac:dyDescent="0.55000000000000004">
      <c r="A45" s="20">
        <v>42775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53"/>
    </row>
    <row r="46" spans="1:28" hidden="1" x14ac:dyDescent="0.55000000000000004">
      <c r="A46" s="20">
        <v>42782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53"/>
    </row>
    <row r="47" spans="1:28" hidden="1" x14ac:dyDescent="0.55000000000000004">
      <c r="A47" s="20">
        <v>42789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53"/>
    </row>
    <row r="48" spans="1:28" hidden="1" x14ac:dyDescent="0.55000000000000004">
      <c r="A48" s="29" t="s">
        <v>35</v>
      </c>
      <c r="B48" s="6">
        <f>SUM(C48:Y48)</f>
        <v>1</v>
      </c>
      <c r="C48" s="6">
        <f t="shared" ref="C48:AA48" si="6">SUM(C44:C47)</f>
        <v>0</v>
      </c>
      <c r="D48" s="6">
        <f t="shared" si="6"/>
        <v>0</v>
      </c>
      <c r="E48" s="6">
        <f t="shared" si="6"/>
        <v>0</v>
      </c>
      <c r="F48" s="6">
        <f t="shared" si="6"/>
        <v>0</v>
      </c>
      <c r="G48" s="6">
        <f t="shared" si="6"/>
        <v>0</v>
      </c>
      <c r="H48" s="6">
        <f t="shared" si="6"/>
        <v>0</v>
      </c>
      <c r="I48" s="6">
        <f t="shared" si="6"/>
        <v>0</v>
      </c>
      <c r="J48" s="6">
        <f t="shared" si="6"/>
        <v>0</v>
      </c>
      <c r="K48" s="6">
        <f t="shared" si="6"/>
        <v>0</v>
      </c>
      <c r="L48" s="6">
        <f t="shared" si="6"/>
        <v>0</v>
      </c>
      <c r="M48" s="6">
        <f t="shared" si="6"/>
        <v>0</v>
      </c>
      <c r="N48" s="6">
        <f t="shared" si="6"/>
        <v>0</v>
      </c>
      <c r="O48" s="6">
        <f t="shared" si="6"/>
        <v>0</v>
      </c>
      <c r="P48" s="6">
        <f t="shared" si="6"/>
        <v>0</v>
      </c>
      <c r="Q48" s="6">
        <f t="shared" si="6"/>
        <v>0</v>
      </c>
      <c r="R48" s="6">
        <f t="shared" si="6"/>
        <v>0</v>
      </c>
      <c r="S48" s="6">
        <f t="shared" si="6"/>
        <v>0</v>
      </c>
      <c r="T48" s="6">
        <f t="shared" si="6"/>
        <v>0</v>
      </c>
      <c r="U48" s="6">
        <f t="shared" si="6"/>
        <v>0</v>
      </c>
      <c r="V48" s="6">
        <f t="shared" si="6"/>
        <v>1</v>
      </c>
      <c r="W48" s="6">
        <f t="shared" si="6"/>
        <v>0</v>
      </c>
      <c r="X48" s="6">
        <f t="shared" si="6"/>
        <v>0</v>
      </c>
      <c r="Y48" s="6">
        <f t="shared" si="6"/>
        <v>0</v>
      </c>
      <c r="Z48" s="6">
        <f t="shared" si="6"/>
        <v>0</v>
      </c>
      <c r="AA48" s="54">
        <f t="shared" si="6"/>
        <v>0</v>
      </c>
    </row>
    <row r="49" spans="1:27" hidden="1" x14ac:dyDescent="0.55000000000000004">
      <c r="A49" s="1"/>
    </row>
    <row r="50" spans="1:27" hidden="1" x14ac:dyDescent="0.55000000000000004">
      <c r="A50" s="20">
        <v>42803</v>
      </c>
      <c r="B50" s="19">
        <f t="shared" ref="B50:B53" si="7">SUM(C50:Y50)/23</f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57"/>
    </row>
    <row r="51" spans="1:27" hidden="1" x14ac:dyDescent="0.55000000000000004">
      <c r="A51" s="20">
        <v>42811</v>
      </c>
      <c r="B51" s="19">
        <f t="shared" si="7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57"/>
    </row>
    <row r="52" spans="1:27" hidden="1" x14ac:dyDescent="0.55000000000000004">
      <c r="A52" s="20">
        <v>42817</v>
      </c>
      <c r="B52" s="19">
        <f t="shared" si="7"/>
        <v>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57"/>
    </row>
    <row r="53" spans="1:27" hidden="1" x14ac:dyDescent="0.55000000000000004">
      <c r="A53" s="20">
        <v>42824</v>
      </c>
      <c r="B53" s="19">
        <f t="shared" si="7"/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57"/>
    </row>
    <row r="54" spans="1:27" hidden="1" x14ac:dyDescent="0.55000000000000004">
      <c r="A54" s="29" t="s">
        <v>39</v>
      </c>
      <c r="B54" s="6">
        <f>SUM(C54:Y54)</f>
        <v>0</v>
      </c>
      <c r="C54" s="6">
        <f t="shared" ref="C54:AA54" si="8">SUM(C50:C53)</f>
        <v>0</v>
      </c>
      <c r="D54" s="6">
        <f t="shared" si="8"/>
        <v>0</v>
      </c>
      <c r="E54" s="6">
        <f t="shared" si="8"/>
        <v>0</v>
      </c>
      <c r="F54" s="6">
        <f t="shared" si="8"/>
        <v>0</v>
      </c>
      <c r="G54" s="6">
        <f t="shared" si="8"/>
        <v>0</v>
      </c>
      <c r="H54" s="6">
        <f t="shared" si="8"/>
        <v>0</v>
      </c>
      <c r="I54" s="6">
        <f t="shared" si="8"/>
        <v>0</v>
      </c>
      <c r="J54" s="6">
        <f t="shared" si="8"/>
        <v>0</v>
      </c>
      <c r="K54" s="6">
        <f t="shared" si="8"/>
        <v>0</v>
      </c>
      <c r="L54" s="6">
        <f t="shared" si="8"/>
        <v>0</v>
      </c>
      <c r="M54" s="6">
        <f t="shared" si="8"/>
        <v>0</v>
      </c>
      <c r="N54" s="6">
        <f t="shared" si="8"/>
        <v>0</v>
      </c>
      <c r="O54" s="6">
        <f t="shared" si="8"/>
        <v>0</v>
      </c>
      <c r="P54" s="6">
        <f t="shared" si="8"/>
        <v>0</v>
      </c>
      <c r="Q54" s="6">
        <f t="shared" si="8"/>
        <v>0</v>
      </c>
      <c r="R54" s="6">
        <f t="shared" si="8"/>
        <v>0</v>
      </c>
      <c r="S54" s="6">
        <f t="shared" si="8"/>
        <v>0</v>
      </c>
      <c r="T54" s="6">
        <f t="shared" si="8"/>
        <v>0</v>
      </c>
      <c r="U54" s="6">
        <f t="shared" si="8"/>
        <v>0</v>
      </c>
      <c r="V54" s="6">
        <f t="shared" si="8"/>
        <v>0</v>
      </c>
      <c r="W54" s="6">
        <f t="shared" si="8"/>
        <v>0</v>
      </c>
      <c r="X54" s="6">
        <f t="shared" si="8"/>
        <v>0</v>
      </c>
      <c r="Y54" s="6">
        <f t="shared" si="8"/>
        <v>0</v>
      </c>
      <c r="Z54" s="6">
        <f t="shared" si="8"/>
        <v>0</v>
      </c>
      <c r="AA54" s="54">
        <f t="shared" si="8"/>
        <v>0</v>
      </c>
    </row>
    <row r="55" spans="1:27" hidden="1" x14ac:dyDescent="0.55000000000000004">
      <c r="A55" s="1"/>
    </row>
    <row r="56" spans="1:27" hidden="1" x14ac:dyDescent="0.55000000000000004">
      <c r="A56" s="20">
        <v>42831</v>
      </c>
      <c r="B56" s="19">
        <f>SUM(C56:Y56)/23</f>
        <v>4.3478260869565216E-2</v>
      </c>
      <c r="C56" s="21"/>
      <c r="D56" s="21"/>
      <c r="E56" s="21"/>
      <c r="F56" s="2">
        <v>1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57"/>
    </row>
    <row r="57" spans="1:27" hidden="1" x14ac:dyDescent="0.55000000000000004">
      <c r="A57" s="20">
        <v>42836</v>
      </c>
      <c r="B57" s="19">
        <f t="shared" ref="B57:B59" si="9">SUM(C57:Y57)/23</f>
        <v>0.47826086956521741</v>
      </c>
      <c r="C57" s="21"/>
      <c r="D57" s="21"/>
      <c r="E57" s="21"/>
      <c r="F57" s="2">
        <v>1</v>
      </c>
      <c r="G57" s="21"/>
      <c r="H57" s="21"/>
      <c r="I57" s="21"/>
      <c r="J57" s="21"/>
      <c r="K57" s="21"/>
      <c r="L57" s="21"/>
      <c r="M57" s="21">
        <v>1</v>
      </c>
      <c r="O57" s="21">
        <v>1</v>
      </c>
      <c r="P57" s="2">
        <v>1</v>
      </c>
      <c r="Q57" s="2">
        <v>1</v>
      </c>
      <c r="R57" s="21"/>
      <c r="S57" s="21">
        <v>2</v>
      </c>
      <c r="T57" s="21"/>
      <c r="U57" s="2">
        <v>1</v>
      </c>
      <c r="V57" s="21"/>
      <c r="W57" s="21">
        <v>1</v>
      </c>
      <c r="X57" s="21">
        <v>1</v>
      </c>
      <c r="Y57" s="21">
        <v>1</v>
      </c>
      <c r="Z57" s="21"/>
      <c r="AA57" s="57"/>
    </row>
    <row r="58" spans="1:27" hidden="1" x14ac:dyDescent="0.55000000000000004">
      <c r="A58" s="20">
        <v>42845</v>
      </c>
      <c r="B58" s="19">
        <f t="shared" si="9"/>
        <v>4.3478260869565216E-2</v>
      </c>
      <c r="C58" s="21"/>
      <c r="D58" s="21"/>
      <c r="E58" s="21"/>
      <c r="F58" s="2">
        <v>1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57"/>
    </row>
    <row r="59" spans="1:27" hidden="1" x14ac:dyDescent="0.55000000000000004">
      <c r="A59" s="33">
        <v>42852</v>
      </c>
      <c r="B59" s="19">
        <f t="shared" si="9"/>
        <v>0.17391304347826086</v>
      </c>
      <c r="C59" s="21"/>
      <c r="D59" s="21"/>
      <c r="E59" s="21"/>
      <c r="F59" s="21"/>
      <c r="G59" s="21"/>
      <c r="H59" s="21"/>
      <c r="I59" s="21"/>
      <c r="J59" s="21"/>
      <c r="K59" s="2">
        <v>1</v>
      </c>
      <c r="L59" s="21"/>
      <c r="M59" s="21"/>
      <c r="N59" s="21"/>
      <c r="O59" s="21"/>
      <c r="P59" s="21"/>
      <c r="Q59" s="21"/>
      <c r="R59" s="2">
        <v>1</v>
      </c>
      <c r="S59" s="2">
        <v>1</v>
      </c>
      <c r="T59" s="21"/>
      <c r="U59" s="2">
        <v>1</v>
      </c>
      <c r="V59" s="21"/>
      <c r="W59" s="21"/>
      <c r="X59" s="21"/>
      <c r="Y59" s="21"/>
      <c r="Z59" s="21"/>
      <c r="AA59" s="57"/>
    </row>
    <row r="60" spans="1:27" hidden="1" x14ac:dyDescent="0.55000000000000004">
      <c r="A60" s="29" t="s">
        <v>42</v>
      </c>
      <c r="B60" s="6">
        <f>SUM(C60:Y60)</f>
        <v>17</v>
      </c>
      <c r="C60" s="6">
        <f t="shared" ref="C60:AA60" si="10">SUM(C56:C59)</f>
        <v>0</v>
      </c>
      <c r="D60" s="6">
        <f t="shared" si="10"/>
        <v>0</v>
      </c>
      <c r="E60" s="6">
        <f t="shared" si="10"/>
        <v>0</v>
      </c>
      <c r="F60" s="6">
        <f t="shared" si="10"/>
        <v>3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1</v>
      </c>
      <c r="L60" s="6">
        <f t="shared" si="10"/>
        <v>0</v>
      </c>
      <c r="M60" s="6">
        <f t="shared" si="10"/>
        <v>1</v>
      </c>
      <c r="N60" s="6">
        <f t="shared" si="10"/>
        <v>0</v>
      </c>
      <c r="O60" s="6">
        <f t="shared" si="10"/>
        <v>1</v>
      </c>
      <c r="P60" s="6">
        <f t="shared" si="10"/>
        <v>1</v>
      </c>
      <c r="Q60" s="6">
        <f t="shared" si="10"/>
        <v>1</v>
      </c>
      <c r="R60" s="6">
        <f t="shared" si="10"/>
        <v>1</v>
      </c>
      <c r="S60" s="6">
        <f t="shared" si="10"/>
        <v>3</v>
      </c>
      <c r="T60" s="6">
        <f t="shared" si="10"/>
        <v>0</v>
      </c>
      <c r="U60" s="6">
        <f t="shared" si="10"/>
        <v>2</v>
      </c>
      <c r="V60" s="6">
        <f t="shared" si="10"/>
        <v>0</v>
      </c>
      <c r="W60" s="6">
        <f t="shared" si="10"/>
        <v>1</v>
      </c>
      <c r="X60" s="6">
        <f t="shared" si="10"/>
        <v>1</v>
      </c>
      <c r="Y60" s="6">
        <f t="shared" si="10"/>
        <v>1</v>
      </c>
      <c r="Z60" s="6">
        <f t="shared" si="10"/>
        <v>0</v>
      </c>
      <c r="AA60" s="54">
        <f t="shared" si="10"/>
        <v>0</v>
      </c>
    </row>
    <row r="61" spans="1:27" hidden="1" x14ac:dyDescent="0.55000000000000004">
      <c r="A61" s="1"/>
    </row>
    <row r="62" spans="1:27" hidden="1" x14ac:dyDescent="0.55000000000000004">
      <c r="A62" s="20">
        <v>42859</v>
      </c>
      <c r="B62" s="19">
        <f t="shared" ref="B62:B65" si="11">SUM(C62:Y62)/23</f>
        <v>0.17391304347826086</v>
      </c>
      <c r="C62" s="21">
        <v>1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>
        <v>1</v>
      </c>
      <c r="T62" s="21"/>
      <c r="U62" s="21"/>
      <c r="V62" s="21"/>
      <c r="W62" s="21"/>
      <c r="X62" s="21">
        <v>1</v>
      </c>
      <c r="Y62" s="21">
        <v>1</v>
      </c>
      <c r="Z62" s="21"/>
      <c r="AA62" s="57"/>
    </row>
    <row r="63" spans="1:27" hidden="1" x14ac:dyDescent="0.55000000000000004">
      <c r="A63" s="20">
        <v>42866</v>
      </c>
      <c r="B63" s="19">
        <f t="shared" si="11"/>
        <v>8.6956521739130432E-2</v>
      </c>
      <c r="C63" s="21"/>
      <c r="D63" s="21"/>
      <c r="E63" s="21">
        <v>1</v>
      </c>
      <c r="F63" s="21"/>
      <c r="G63" s="21"/>
      <c r="H63" s="21"/>
      <c r="I63" s="21"/>
      <c r="J63" s="21"/>
      <c r="K63" s="21"/>
      <c r="L63" s="21">
        <v>1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57"/>
    </row>
    <row r="64" spans="1:27" hidden="1" x14ac:dyDescent="0.55000000000000004">
      <c r="A64" s="20">
        <v>42873</v>
      </c>
      <c r="B64" s="19">
        <f t="shared" si="11"/>
        <v>0.17391304347826086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>
        <v>2</v>
      </c>
      <c r="T64" s="21"/>
      <c r="U64" s="21">
        <v>2</v>
      </c>
      <c r="V64" s="21"/>
      <c r="W64" s="21"/>
      <c r="X64" s="21"/>
      <c r="Y64" s="21"/>
      <c r="Z64" s="21"/>
      <c r="AA64" s="57"/>
    </row>
    <row r="65" spans="1:27" hidden="1" x14ac:dyDescent="0.55000000000000004">
      <c r="A65" s="20">
        <v>42880</v>
      </c>
      <c r="B65" s="19">
        <f t="shared" si="11"/>
        <v>0.47826086956521741</v>
      </c>
      <c r="C65" s="21"/>
      <c r="D65" s="21"/>
      <c r="E65" s="21">
        <v>1</v>
      </c>
      <c r="F65" s="21">
        <v>3</v>
      </c>
      <c r="G65" s="21">
        <v>1</v>
      </c>
      <c r="H65" s="21"/>
      <c r="I65" s="21"/>
      <c r="J65" s="21"/>
      <c r="K65" s="21"/>
      <c r="L65" s="21">
        <v>1</v>
      </c>
      <c r="M65" s="21"/>
      <c r="N65" s="21"/>
      <c r="O65" s="21"/>
      <c r="P65" s="21"/>
      <c r="Q65" s="21">
        <v>1</v>
      </c>
      <c r="R65" s="21">
        <v>1</v>
      </c>
      <c r="S65" s="21">
        <v>3</v>
      </c>
      <c r="T65" s="21"/>
      <c r="U65" s="21"/>
      <c r="V65" s="21"/>
      <c r="W65" s="21"/>
      <c r="X65" s="21"/>
      <c r="Y65" s="21"/>
      <c r="Z65" s="21"/>
      <c r="AA65" s="57">
        <v>1</v>
      </c>
    </row>
    <row r="66" spans="1:27" hidden="1" x14ac:dyDescent="0.55000000000000004">
      <c r="A66" s="29" t="s">
        <v>47</v>
      </c>
      <c r="B66" s="6">
        <f>SUM(C66:Y66)</f>
        <v>21</v>
      </c>
      <c r="C66" s="6">
        <f t="shared" ref="C66:AA66" si="12">SUM(C62:C65)</f>
        <v>1</v>
      </c>
      <c r="D66" s="6">
        <f t="shared" si="12"/>
        <v>0</v>
      </c>
      <c r="E66" s="6">
        <f t="shared" si="12"/>
        <v>2</v>
      </c>
      <c r="F66" s="6">
        <f t="shared" si="12"/>
        <v>3</v>
      </c>
      <c r="G66" s="6">
        <f t="shared" si="12"/>
        <v>1</v>
      </c>
      <c r="H66" s="6">
        <f t="shared" si="12"/>
        <v>0</v>
      </c>
      <c r="I66" s="6">
        <f t="shared" si="12"/>
        <v>0</v>
      </c>
      <c r="J66" s="6">
        <f t="shared" si="12"/>
        <v>0</v>
      </c>
      <c r="K66" s="6">
        <f t="shared" si="12"/>
        <v>0</v>
      </c>
      <c r="L66" s="6">
        <f t="shared" si="12"/>
        <v>2</v>
      </c>
      <c r="M66" s="6">
        <f t="shared" si="12"/>
        <v>0</v>
      </c>
      <c r="N66" s="6">
        <f t="shared" si="12"/>
        <v>0</v>
      </c>
      <c r="O66" s="6">
        <f t="shared" si="12"/>
        <v>0</v>
      </c>
      <c r="P66" s="6">
        <f t="shared" si="12"/>
        <v>0</v>
      </c>
      <c r="Q66" s="6">
        <f t="shared" si="12"/>
        <v>1</v>
      </c>
      <c r="R66" s="6">
        <f t="shared" si="12"/>
        <v>1</v>
      </c>
      <c r="S66" s="6">
        <f t="shared" si="12"/>
        <v>6</v>
      </c>
      <c r="T66" s="6">
        <f t="shared" si="12"/>
        <v>0</v>
      </c>
      <c r="U66" s="6">
        <f t="shared" si="12"/>
        <v>2</v>
      </c>
      <c r="V66" s="6">
        <f t="shared" si="12"/>
        <v>0</v>
      </c>
      <c r="W66" s="6">
        <f t="shared" si="12"/>
        <v>0</v>
      </c>
      <c r="X66" s="6">
        <f t="shared" si="12"/>
        <v>1</v>
      </c>
      <c r="Y66" s="6">
        <f t="shared" si="12"/>
        <v>1</v>
      </c>
      <c r="Z66" s="6">
        <f t="shared" si="12"/>
        <v>0</v>
      </c>
      <c r="AA66" s="54">
        <f t="shared" si="12"/>
        <v>1</v>
      </c>
    </row>
    <row r="67" spans="1:27" hidden="1" x14ac:dyDescent="0.55000000000000004">
      <c r="A67" s="1"/>
    </row>
    <row r="68" spans="1:27" hidden="1" x14ac:dyDescent="0.55000000000000004">
      <c r="A68" s="20">
        <v>42890</v>
      </c>
      <c r="B68" s="19">
        <f t="shared" ref="B68:B71" si="13">SUM(C68:Y68)/23</f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57"/>
    </row>
    <row r="69" spans="1:27" hidden="1" x14ac:dyDescent="0.55000000000000004">
      <c r="A69" s="20">
        <v>42894</v>
      </c>
      <c r="B69" s="19">
        <f t="shared" si="13"/>
        <v>4.3478260869565216E-2</v>
      </c>
      <c r="C69" s="21"/>
      <c r="D69" s="21">
        <v>1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57"/>
    </row>
    <row r="70" spans="1:27" hidden="1" x14ac:dyDescent="0.55000000000000004">
      <c r="A70" s="20">
        <v>42901</v>
      </c>
      <c r="B70" s="19">
        <f t="shared" si="13"/>
        <v>0.13043478260869565</v>
      </c>
      <c r="C70" s="21">
        <v>1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>
        <v>2</v>
      </c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57"/>
    </row>
    <row r="71" spans="1:27" hidden="1" x14ac:dyDescent="0.55000000000000004">
      <c r="A71" s="20">
        <v>42908</v>
      </c>
      <c r="B71" s="19">
        <f t="shared" si="13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57"/>
    </row>
    <row r="72" spans="1:27" hidden="1" x14ac:dyDescent="0.55000000000000004">
      <c r="A72" s="20">
        <v>42915</v>
      </c>
      <c r="B72" s="19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57"/>
    </row>
    <row r="73" spans="1:27" hidden="1" x14ac:dyDescent="0.55000000000000004">
      <c r="A73" s="29" t="s">
        <v>48</v>
      </c>
      <c r="B73" s="6">
        <f>SUM(C73:Y73)</f>
        <v>4</v>
      </c>
      <c r="C73" s="6">
        <f>SUM(C68:C72)</f>
        <v>1</v>
      </c>
      <c r="D73" s="6">
        <f t="shared" ref="D73:AA73" si="14">SUM(D68:D72)</f>
        <v>1</v>
      </c>
      <c r="E73" s="6">
        <f t="shared" si="14"/>
        <v>0</v>
      </c>
      <c r="F73" s="6">
        <f t="shared" si="14"/>
        <v>0</v>
      </c>
      <c r="G73" s="6">
        <f t="shared" si="14"/>
        <v>0</v>
      </c>
      <c r="H73" s="6">
        <f t="shared" si="14"/>
        <v>0</v>
      </c>
      <c r="I73" s="6">
        <f t="shared" si="14"/>
        <v>0</v>
      </c>
      <c r="J73" s="6">
        <f t="shared" si="14"/>
        <v>0</v>
      </c>
      <c r="K73" s="6">
        <f t="shared" si="14"/>
        <v>0</v>
      </c>
      <c r="L73" s="6">
        <f t="shared" si="14"/>
        <v>0</v>
      </c>
      <c r="M73" s="6">
        <f t="shared" si="14"/>
        <v>0</v>
      </c>
      <c r="N73" s="6">
        <f t="shared" si="14"/>
        <v>0</v>
      </c>
      <c r="O73" s="6">
        <f t="shared" si="14"/>
        <v>2</v>
      </c>
      <c r="P73" s="6">
        <f t="shared" si="14"/>
        <v>0</v>
      </c>
      <c r="Q73" s="6">
        <f t="shared" si="14"/>
        <v>0</v>
      </c>
      <c r="R73" s="6">
        <f t="shared" si="14"/>
        <v>0</v>
      </c>
      <c r="S73" s="6">
        <f t="shared" si="14"/>
        <v>0</v>
      </c>
      <c r="T73" s="6">
        <f t="shared" si="14"/>
        <v>0</v>
      </c>
      <c r="U73" s="6">
        <f t="shared" si="14"/>
        <v>0</v>
      </c>
      <c r="V73" s="6">
        <f t="shared" si="14"/>
        <v>0</v>
      </c>
      <c r="W73" s="6">
        <f t="shared" si="14"/>
        <v>0</v>
      </c>
      <c r="X73" s="6">
        <f t="shared" si="14"/>
        <v>0</v>
      </c>
      <c r="Y73" s="6">
        <f t="shared" si="14"/>
        <v>0</v>
      </c>
      <c r="Z73" s="6">
        <f t="shared" si="14"/>
        <v>0</v>
      </c>
      <c r="AA73" s="54">
        <f t="shared" si="14"/>
        <v>0</v>
      </c>
    </row>
    <row r="74" spans="1:27" hidden="1" x14ac:dyDescent="0.55000000000000004">
      <c r="A74" s="1"/>
    </row>
    <row r="75" spans="1:27" hidden="1" x14ac:dyDescent="0.55000000000000004">
      <c r="A75" s="1"/>
    </row>
    <row r="76" spans="1:27" hidden="1" x14ac:dyDescent="0.55000000000000004">
      <c r="A76" s="1"/>
    </row>
    <row r="77" spans="1:27" x14ac:dyDescent="0.55000000000000004">
      <c r="A77" s="1"/>
    </row>
    <row r="78" spans="1:27" x14ac:dyDescent="0.55000000000000004">
      <c r="A78" s="1"/>
    </row>
    <row r="79" spans="1:27" x14ac:dyDescent="0.55000000000000004">
      <c r="A79" s="1"/>
    </row>
    <row r="80" spans="1:27" x14ac:dyDescent="0.55000000000000004">
      <c r="A80" s="1"/>
    </row>
    <row r="81" spans="1:1" x14ac:dyDescent="0.55000000000000004">
      <c r="A81" s="1"/>
    </row>
    <row r="82" spans="1:1" x14ac:dyDescent="0.55000000000000004">
      <c r="A82" s="1"/>
    </row>
    <row r="83" spans="1:1" x14ac:dyDescent="0.55000000000000004">
      <c r="A83" s="1"/>
    </row>
    <row r="84" spans="1:1" x14ac:dyDescent="0.55000000000000004">
      <c r="A84" s="1"/>
    </row>
    <row r="85" spans="1:1" x14ac:dyDescent="0.55000000000000004">
      <c r="A85" s="1"/>
    </row>
    <row r="86" spans="1:1" x14ac:dyDescent="0.55000000000000004">
      <c r="A86" s="1"/>
    </row>
    <row r="87" spans="1:1" x14ac:dyDescent="0.55000000000000004">
      <c r="A87" s="1"/>
    </row>
    <row r="88" spans="1:1" x14ac:dyDescent="0.55000000000000004">
      <c r="A88" s="1"/>
    </row>
    <row r="89" spans="1:1" x14ac:dyDescent="0.55000000000000004">
      <c r="A89" s="1"/>
    </row>
    <row r="90" spans="1:1" x14ac:dyDescent="0.55000000000000004">
      <c r="A90" s="1"/>
    </row>
    <row r="91" spans="1:1" x14ac:dyDescent="0.55000000000000004">
      <c r="A91" s="1"/>
    </row>
    <row r="92" spans="1:1" x14ac:dyDescent="0.55000000000000004">
      <c r="A92" s="1"/>
    </row>
    <row r="93" spans="1:1" x14ac:dyDescent="0.55000000000000004">
      <c r="A93" s="1"/>
    </row>
    <row r="94" spans="1:1" x14ac:dyDescent="0.55000000000000004">
      <c r="A94" s="1"/>
    </row>
    <row r="95" spans="1:1" x14ac:dyDescent="0.55000000000000004">
      <c r="A95" s="1"/>
    </row>
    <row r="96" spans="1:1" x14ac:dyDescent="0.55000000000000004">
      <c r="A96" s="1"/>
    </row>
    <row r="97" spans="1:1" x14ac:dyDescent="0.55000000000000004">
      <c r="A97" s="1"/>
    </row>
    <row r="98" spans="1:1" x14ac:dyDescent="0.55000000000000004">
      <c r="A98" s="1"/>
    </row>
    <row r="99" spans="1:1" x14ac:dyDescent="0.55000000000000004">
      <c r="A99" s="1"/>
    </row>
    <row r="100" spans="1:1" x14ac:dyDescent="0.55000000000000004">
      <c r="A100" s="1"/>
    </row>
    <row r="101" spans="1:1" x14ac:dyDescent="0.55000000000000004">
      <c r="A101" s="1"/>
    </row>
    <row r="102" spans="1:1" x14ac:dyDescent="0.55000000000000004">
      <c r="A102" s="1"/>
    </row>
    <row r="103" spans="1:1" x14ac:dyDescent="0.55000000000000004">
      <c r="A103" s="1"/>
    </row>
    <row r="104" spans="1:1" x14ac:dyDescent="0.55000000000000004">
      <c r="A104" s="1"/>
    </row>
    <row r="105" spans="1:1" x14ac:dyDescent="0.55000000000000004">
      <c r="A105" s="1"/>
    </row>
    <row r="106" spans="1:1" x14ac:dyDescent="0.55000000000000004">
      <c r="A106" s="1"/>
    </row>
    <row r="107" spans="1:1" x14ac:dyDescent="0.55000000000000004">
      <c r="A107" s="1"/>
    </row>
    <row r="108" spans="1:1" x14ac:dyDescent="0.55000000000000004">
      <c r="A108" s="1"/>
    </row>
    <row r="109" spans="1:1" x14ac:dyDescent="0.55000000000000004">
      <c r="A109" s="1"/>
    </row>
    <row r="110" spans="1:1" x14ac:dyDescent="0.55000000000000004">
      <c r="A110" s="1"/>
    </row>
    <row r="111" spans="1:1" x14ac:dyDescent="0.55000000000000004">
      <c r="A111" s="1"/>
    </row>
    <row r="112" spans="1:1" x14ac:dyDescent="0.55000000000000004">
      <c r="A112" s="1"/>
    </row>
    <row r="113" spans="1:1" x14ac:dyDescent="0.55000000000000004">
      <c r="A113" s="1"/>
    </row>
    <row r="114" spans="1:1" x14ac:dyDescent="0.55000000000000004">
      <c r="A114" s="1"/>
    </row>
    <row r="115" spans="1:1" x14ac:dyDescent="0.55000000000000004">
      <c r="A115" s="1"/>
    </row>
    <row r="116" spans="1:1" x14ac:dyDescent="0.55000000000000004">
      <c r="A116" s="1"/>
    </row>
    <row r="117" spans="1:1" x14ac:dyDescent="0.55000000000000004">
      <c r="A117" s="1"/>
    </row>
    <row r="118" spans="1:1" x14ac:dyDescent="0.55000000000000004">
      <c r="A118" s="1"/>
    </row>
    <row r="119" spans="1:1" x14ac:dyDescent="0.55000000000000004">
      <c r="A119" s="1"/>
    </row>
    <row r="120" spans="1:1" x14ac:dyDescent="0.55000000000000004">
      <c r="A120" s="1"/>
    </row>
    <row r="121" spans="1:1" x14ac:dyDescent="0.55000000000000004">
      <c r="A121" s="1"/>
    </row>
    <row r="122" spans="1:1" x14ac:dyDescent="0.55000000000000004">
      <c r="A122" s="1"/>
    </row>
    <row r="123" spans="1:1" x14ac:dyDescent="0.55000000000000004">
      <c r="A123" s="1"/>
    </row>
    <row r="124" spans="1:1" x14ac:dyDescent="0.55000000000000004">
      <c r="A124" s="1"/>
    </row>
    <row r="125" spans="1:1" x14ac:dyDescent="0.55000000000000004">
      <c r="A125" s="1"/>
    </row>
    <row r="126" spans="1:1" x14ac:dyDescent="0.55000000000000004">
      <c r="A126" s="1"/>
    </row>
    <row r="127" spans="1:1" x14ac:dyDescent="0.55000000000000004">
      <c r="A127" s="1"/>
    </row>
    <row r="128" spans="1:1" x14ac:dyDescent="0.55000000000000004">
      <c r="A128" s="1"/>
    </row>
    <row r="129" spans="1:1" x14ac:dyDescent="0.55000000000000004">
      <c r="A129" s="1"/>
    </row>
    <row r="130" spans="1:1" x14ac:dyDescent="0.55000000000000004">
      <c r="A130" s="1"/>
    </row>
    <row r="131" spans="1:1" x14ac:dyDescent="0.55000000000000004">
      <c r="A131" s="1"/>
    </row>
    <row r="132" spans="1:1" x14ac:dyDescent="0.55000000000000004">
      <c r="A132" s="1"/>
    </row>
    <row r="133" spans="1:1" x14ac:dyDescent="0.55000000000000004">
      <c r="A133" s="1"/>
    </row>
    <row r="134" spans="1:1" x14ac:dyDescent="0.55000000000000004">
      <c r="A134" s="1"/>
    </row>
    <row r="135" spans="1:1" x14ac:dyDescent="0.55000000000000004">
      <c r="A135" s="1"/>
    </row>
    <row r="136" spans="1:1" x14ac:dyDescent="0.55000000000000004">
      <c r="A136" s="1"/>
    </row>
    <row r="137" spans="1:1" x14ac:dyDescent="0.55000000000000004">
      <c r="A137" s="1"/>
    </row>
    <row r="138" spans="1:1" x14ac:dyDescent="0.55000000000000004">
      <c r="A138" s="1"/>
    </row>
    <row r="139" spans="1:1" x14ac:dyDescent="0.55000000000000004">
      <c r="A139" s="1"/>
    </row>
    <row r="140" spans="1:1" x14ac:dyDescent="0.55000000000000004">
      <c r="A140" s="1"/>
    </row>
    <row r="141" spans="1:1" x14ac:dyDescent="0.55000000000000004">
      <c r="A141" s="1"/>
    </row>
    <row r="142" spans="1:1" x14ac:dyDescent="0.55000000000000004">
      <c r="A142" s="1"/>
    </row>
    <row r="143" spans="1:1" x14ac:dyDescent="0.55000000000000004">
      <c r="A143" s="1"/>
    </row>
    <row r="144" spans="1:1" x14ac:dyDescent="0.55000000000000004">
      <c r="A144" s="1"/>
    </row>
    <row r="145" spans="1:1" x14ac:dyDescent="0.55000000000000004">
      <c r="A145" s="1"/>
    </row>
    <row r="146" spans="1:1" x14ac:dyDescent="0.55000000000000004">
      <c r="A146" s="1"/>
    </row>
    <row r="147" spans="1:1" x14ac:dyDescent="0.55000000000000004">
      <c r="A147" s="1"/>
    </row>
    <row r="148" spans="1:1" x14ac:dyDescent="0.55000000000000004">
      <c r="A148" s="1"/>
    </row>
    <row r="149" spans="1:1" x14ac:dyDescent="0.55000000000000004">
      <c r="A149" s="1"/>
    </row>
    <row r="150" spans="1:1" x14ac:dyDescent="0.55000000000000004">
      <c r="A150" s="1"/>
    </row>
    <row r="151" spans="1:1" x14ac:dyDescent="0.55000000000000004">
      <c r="A151" s="1"/>
    </row>
    <row r="152" spans="1:1" x14ac:dyDescent="0.55000000000000004">
      <c r="A152" s="1"/>
    </row>
    <row r="153" spans="1:1" x14ac:dyDescent="0.55000000000000004">
      <c r="A153" s="1"/>
    </row>
    <row r="154" spans="1:1" x14ac:dyDescent="0.55000000000000004">
      <c r="A154" s="1"/>
    </row>
    <row r="155" spans="1:1" x14ac:dyDescent="0.55000000000000004">
      <c r="A155" s="1"/>
    </row>
    <row r="156" spans="1:1" x14ac:dyDescent="0.55000000000000004">
      <c r="A156" s="1"/>
    </row>
    <row r="157" spans="1:1" x14ac:dyDescent="0.55000000000000004">
      <c r="A157" s="1"/>
    </row>
    <row r="158" spans="1:1" x14ac:dyDescent="0.55000000000000004">
      <c r="A158" s="1"/>
    </row>
    <row r="159" spans="1:1" x14ac:dyDescent="0.55000000000000004">
      <c r="A159" s="1"/>
    </row>
    <row r="160" spans="1:1" x14ac:dyDescent="0.55000000000000004">
      <c r="A160" s="1"/>
    </row>
    <row r="161" spans="1:1" x14ac:dyDescent="0.55000000000000004">
      <c r="A161" s="1"/>
    </row>
    <row r="162" spans="1:1" x14ac:dyDescent="0.55000000000000004">
      <c r="A162" s="1"/>
    </row>
    <row r="163" spans="1:1" x14ac:dyDescent="0.55000000000000004">
      <c r="A163" s="1"/>
    </row>
    <row r="164" spans="1:1" x14ac:dyDescent="0.55000000000000004">
      <c r="A164" s="1"/>
    </row>
    <row r="165" spans="1:1" x14ac:dyDescent="0.55000000000000004">
      <c r="A165" s="1"/>
    </row>
    <row r="166" spans="1:1" x14ac:dyDescent="0.55000000000000004">
      <c r="A166" s="1"/>
    </row>
    <row r="167" spans="1:1" x14ac:dyDescent="0.55000000000000004">
      <c r="A167" s="1"/>
    </row>
    <row r="168" spans="1:1" x14ac:dyDescent="0.55000000000000004">
      <c r="A168" s="1"/>
    </row>
    <row r="169" spans="1:1" x14ac:dyDescent="0.55000000000000004">
      <c r="A169" s="1"/>
    </row>
    <row r="170" spans="1:1" x14ac:dyDescent="0.55000000000000004">
      <c r="A170" s="1"/>
    </row>
    <row r="171" spans="1:1" x14ac:dyDescent="0.55000000000000004">
      <c r="A171" s="1"/>
    </row>
    <row r="172" spans="1:1" x14ac:dyDescent="0.55000000000000004">
      <c r="A172" s="1"/>
    </row>
    <row r="173" spans="1:1" x14ac:dyDescent="0.55000000000000004">
      <c r="A173" s="1"/>
    </row>
    <row r="174" spans="1:1" x14ac:dyDescent="0.55000000000000004">
      <c r="A174" s="1"/>
    </row>
    <row r="175" spans="1:1" x14ac:dyDescent="0.55000000000000004">
      <c r="A175" s="1"/>
    </row>
    <row r="176" spans="1:1" x14ac:dyDescent="0.55000000000000004">
      <c r="A176" s="1"/>
    </row>
    <row r="177" spans="1:1" x14ac:dyDescent="0.55000000000000004">
      <c r="A177" s="1"/>
    </row>
    <row r="178" spans="1:1" x14ac:dyDescent="0.55000000000000004">
      <c r="A178" s="1"/>
    </row>
    <row r="179" spans="1:1" x14ac:dyDescent="0.55000000000000004">
      <c r="A179" s="1"/>
    </row>
    <row r="180" spans="1:1" x14ac:dyDescent="0.55000000000000004">
      <c r="A180" s="1"/>
    </row>
    <row r="181" spans="1:1" x14ac:dyDescent="0.55000000000000004">
      <c r="A181" s="1"/>
    </row>
  </sheetData>
  <pageMargins left="0.7" right="0.7" top="0.75" bottom="0.75" header="0.3" footer="0.3"/>
  <pageSetup paperSize="9" orientation="portrait" horizontalDpi="12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 ŠL</vt:lpstr>
      <vt:lpstr>Dodatno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PROFINANCE</dc:creator>
  <cp:lastModifiedBy>Marko Vuk</cp:lastModifiedBy>
  <cp:lastPrinted>2010-07-19T14:00:49Z</cp:lastPrinted>
  <dcterms:created xsi:type="dcterms:W3CDTF">2010-07-19T13:56:23Z</dcterms:created>
  <dcterms:modified xsi:type="dcterms:W3CDTF">2024-12-18T17:39:04Z</dcterms:modified>
</cp:coreProperties>
</file>